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백업\Users\user\Desktop\만족도조사\2024\"/>
    </mc:Choice>
  </mc:AlternateContent>
  <x:bookViews>
    <x:workbookView xWindow="0" yWindow="0" windowWidth="28545" windowHeight="11490"/>
  </x:bookViews>
  <x:sheets>
    <x:sheet name="중학교" sheetId="1" r:id="rId4"/>
    <x:sheet name="초등학교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<x:sst xmlns:r="http://schemas.openxmlformats.org/officeDocument/2006/relationships" xmlns:c="http://schemas.openxmlformats.org/drawingml/2006/chart" xmlns:x="http://schemas.openxmlformats.org/spreadsheetml/2006/main" count="270" uniqueCount="74">
  <x:si>
    <x:t>후식으로 아이스크림이나 음료수를 주세요
맛있는 음식 많이 만들어 주세요. 채소도 많이 넣어주세요. (특히 오이)</x:t>
  </x:si>
  <x:si>
    <x:t>5학년</x:t>
  </x:si>
  <x:si>
    <x:t>양을 충분히 주지 않아서</x:t>
  </x:si>
  <x:si>
    <x:t>5~6학년</x:t>
  </x:si>
  <x:si>
    <x:t xml:space="preserve"> 6학년</x:t>
  </x:si>
  <x:si>
    <x:t>1. 건강과 올바른 식습관 형성에 도움?</x:t>
  </x:si>
  <x:si>
    <x:t>① 식기류(식판 등)가 청결하지 않아서</x:t>
  </x:si>
  <x:si>
    <x:t>② 의견을 제시할 수 있는 방법을 몰라서</x:t>
  </x:si>
  <x:si>
    <x:t>3. 식재료는 신선하고 품질은 좋은가?</x:t>
  </x:si>
  <x:si>
    <x:t>5. 영양식생활 교육이 도움?</x:t>
  </x:si>
  <x:si>
    <x:t>8-2. (전혀/그렇지 않다)</x:t>
  </x:si>
  <x:si>
    <x:t>8-1. (매우/그렇다/보통)</x:t>
  </x:si>
  <x:si>
    <x:t>① 의견이 잘 반영되지 않아서</x:t>
  </x:si>
  <x:si>
    <x:t xml:space="preserve">2024년 상반기 급식 조사 통계표           
</x:t>
  </x:si>
  <x:si>
    <x:t>11. 남기지 않음</x:t>
  </x:si>
  <x:si>
    <x:t>5-1. 기타의견</x:t>
  </x:si>
  <x:si>
    <x:t>① 관심이 없어서</x:t>
  </x:si>
  <x:si>
    <x:t>① 식단이 다양함</x:t>
  </x:si>
  <x:si>
    <x:t>8-1. 기타의견</x:t>
  </x:si>
  <x:si>
    <x:t>③ 음식이 맛있음</x:t>
  </x:si>
  <x:si>
    <x:t>4-1. 기타의견</x:t>
  </x:si>
  <x:si>
    <x:t>③ 음식이 맛없음</x:t>
  </x:si>
  <x:si>
    <x:t>② 그렇지 않다</x:t>
  </x:si>
  <x:si>
    <x:t>② 식당이 지저분해서</x:t>
  </x:si>
  <x:si>
    <x:t>④ 이물질이 나와서</x:t>
  </x:si>
  <x:si>
    <x:t>7-1. 기타의견</x:t>
  </x:si>
  <x:si>
    <x:t>③ 급식시설이 낡아서</x:t>
  </x:si>
  <x:si>
    <x:t>① 전혀그렇지않다</x:t>
  </x:si>
  <x:si>
    <x:t>8-2. 기타의견</x:t>
  </x:si>
  <x:si>
    <x:t>③ 기타(                      )</x:t>
  </x:si>
  <x:si>
    <x:t>⑤ 기타(                      )</x:t>
  </x:si>
  <x:si>
    <x:t>⑤ 기타(                       )</x:t>
  </x:si>
  <x:si>
    <x:t>7. 소통?</x:t>
  </x:si>
  <x:si>
    <x:t>③ 보통이다</x:t>
  </x:si>
  <x:si>
    <x:t>④ 그렇다</x:t>
  </x:si>
  <x:si>
    <x:t>설 문 내 용</x:t>
  </x:si>
  <x:si>
    <x:t>15. 도움</x:t>
  </x:si>
  <x:si>
    <x:t>10. 즐거움</x:t>
  </x:si>
  <x:si>
    <x:t>9. 고마움</x:t>
  </x:si>
  <x:si>
    <x:t>12. 새로움</x:t>
  </x:si>
  <x:si>
    <x:t>13. 배움</x:t>
  </x:si>
  <x:si>
    <x:t>14. 중요</x:t>
  </x:si>
  <x:si>
    <x:t>⑤ 매우그렇다</x:t>
  </x:si>
  <x:si>
    <x:t>합계</x:t>
  </x:si>
  <x:si>
    <x:t>백분율</x:t>
  </x:si>
  <x:si>
    <x:t>④ 급식이 비위생적이여서</x:t>
  </x:si>
  <x:si>
    <x:t>2. 음식의 간은 적당?</x:t>
  </x:si>
  <x:si>
    <x:t>④ 급식이 위생적이여서</x:t>
  </x:si>
  <x:si>
    <x:t>② 내용이 너무 어려워서</x:t>
  </x:si>
  <x:si>
    <x:t>4. 위생적이고 안전?</x:t>
  </x:si>
  <x:si>
    <x:t>① 식단이 다양하지 않음</x:t>
  </x:si>
  <x:si>
    <x:t>② 좋아하는 음식이 나와서</x:t>
  </x:si>
  <x:si>
    <x:t>6. 식사와 배식지도?</x:t>
  </x:si>
  <x:si>
    <x:t>② 싫어하는 음식이 나와서</x:t>
  </x:si>
  <x:si>
    <x:t>8. 전반적으로 만족?</x:t>
  </x:si>
  <x:si>
    <x:t>4-1. (전혀/그렇지 않다고 응답한 경우)</x:t>
  </x:si>
  <x:si>
    <x:t>7-1. (전혀/그렇지 않다고 응답한 경우)</x:t>
  </x:si>
  <x:si>
    <x:t>5-1. (전혀/그렇지 않다고 응답한 경우)</x:t>
  </x:si>
  <x:si>
    <x:t xml:space="preserve">6학년) 더 달라고 말씀드렸을 때 화난 어조로 말씀하신다., 중학교 줘야한다고 안 된다고 말씀하신다. 
5학년)추가 배식 요청이 어려움, 메뉴 투표 기회가 많으면 좋겠음 </x:t>
  </x:si>
  <x:si>
    <x:t>1학년 바라는 점</x:t>
  </x:si>
  <x:si>
    <x:t>3학년 바라는 점</x:t>
  </x:si>
  <x:si>
    <x:t>2학년 바라는 점</x:t>
  </x:si>
  <x:si>
    <x:t>⑤ 기타(    )</x:t>
  </x:si>
  <x:si>
    <x:t>간을 좀만 더 세게 해주세요~
마시는 제품이 자주 나왔으면 좋겠어요.
늘 감사합니다.</x:t>
  </x:si>
  <x:si>
    <x:t>1~3학년</x:t>
  </x:si>
  <x:si>
    <x:t>2학년</x:t>
  </x:si>
  <x:si>
    <x:t>1학년</x:t>
  </x:si>
  <x:si>
    <x:t>3학년</x:t>
  </x:si>
  <x:si>
    <x:t>학년</x:t>
  </x:si>
  <x:si>
    <x:t>5학년 바라는 점</x:t>
  </x:si>
  <x:si>
    <x:t>6학년 바라는 점</x:t>
  </x:si>
  <x:si>
    <x:t>급식 건의함이 있으면 좋겠다. 급식실 선생님들께서 조금 더 친절하셨으면 좋겠다.(인사 받아주셨으면 좋겠음) 샐러드나 채소, 과일이 더 많으면 좋겠다. -배식하실 때 친절하게 해주시며 좋겠음 / 배식 시 적게, 많이에 대한 요청을 잘 안 들어주시면 좋겠음 / 메뉴들이 너무 어른 취향임 / 원하는 급식을 제안하는 투표함이 있었으면 좋겠음 / 맛있는 메뉴도 넉넉히 만들어 주셔서 더 먹고 싶을 때 추가 배식할 수 있도록 해주세요 / 퇴식구나 테이블 정리에 대한 에티켓에 대한 내용을 급식실에 게시해주세요 /- 싫어하는 음식, 알레르기 있는 음식이 있을 때 빼주시면 좋겠다. (너무 빨리 주셔서 말씀드리기 어려움)
- 배식하시는 분들이 조금 더 친절하게 해주시면 좋겠다.
- 매운음식이 많이 나오니 안매운 음식도 만들어주시면 좋겠다.
- 소스 뿌린 간식말고 소스 안뿌린 간식이 있으면 좋겠다. (소스 뿌리지 말아달라고 말씀드릴 시간이 부족함)
- 양을 많이 주시면 좋겠다. (야채만 많이 주심)
- 음식을 던져주시지 않았으면 좋겠다.</x:t>
  </x:si>
  <x:si>
    <x:t>⑤ 기타( 급식종사원이 친절해서 )</x:t>
  </x:si>
  <x:si>
    <x:t>밥이랑 빵이랑 면이랑 너무 같이 자주 나오기보다 과일 후식도 먹고 싶습니다.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</x:si>
</x:sst>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_ 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0"/>
      <x:color rgb="ff000000"/>
      <x:b val="1"/>
    </x:font>
    <x:font>
      <x:name val="돋움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8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ecd174"/>
        <x:bgColor indexed="64"/>
      </x:patternFill>
    </x:fill>
    <x:fill>
      <x:patternFill patternType="solid">
        <x:fgColor rgb="ffe1efd3"/>
        <x:bgColor indexed="64"/>
      </x:patternFill>
    </x:fill>
    <x:fill>
      <x:patternFill patternType="solid">
        <x:fgColor rgb="fff6dfaa"/>
        <x:bgColor indexed="64"/>
      </x:patternFill>
    </x:fill>
  </x:fills>
  <x:borders count="4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92">
    <x:xf numFmtId="0" fontId="0" fillId="0" borderId="0" xfId="0">
      <x:alignment horizontal="general" vertical="center"/>
    </x:xf>
    <x:xf numFmtId="164" fontId="0" fillId="0" borderId="0" xfId="0" applyNumberFormat="1" applyAlignment="1">
      <x:alignment horizontal="left" vertical="bottom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6" fillId="0" borderId="0" xfId="0" applyNumberFormat="1" applyFont="1" applyAlignment="1">
      <x:alignment horizontal="general" vertical="bottom"/>
    </x:xf>
    <x:xf numFmtId="164" fontId="6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center" vertical="bottom"/>
        </x:xf>
      </mc:Fallback>
    </mc:AlternateContent>
    <x:xf numFmtId="41" fontId="6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0" borderId="4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4" xfId="1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6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6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7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7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0" borderId="8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8" xfId="1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0" borderId="9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9" xfId="1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0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0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0" borderId="11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11" xfId="1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2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2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3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3" xfId="1" applyNumberFormat="1" applyFont="1" applyBorder="1" applyAlignment="1">
          <x:alignment horizontal="center" vertical="bottom"/>
        </x:xf>
      </mc:Fallback>
    </mc:AlternateContent>
    <x:xf numFmtId="0" fontId="8" fillId="0" borderId="14" xfId="0" applyNumberFormat="1" applyFont="1" applyBorder="1" applyAlignment="1">
      <x:alignment horizontal="left" vertical="center"/>
    </x:xf>
    <x:xf numFmtId="0" fontId="8" fillId="0" borderId="15" xfId="0" applyNumberFormat="1" applyFont="1" applyBorder="1" applyAlignment="1">
      <x:alignment horizontal="left" vertical="center"/>
    </x:xf>
    <x:xf numFmtId="0" fontId="8" fillId="0" borderId="16" xfId="0" applyNumberFormat="1" applyFont="1" applyBorder="1" applyAlignment="1">
      <x:alignment horizontal="left" vertical="center"/>
    </x:xf>
    <x:xf numFmtId="0" fontId="8" fillId="0" borderId="17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6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6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6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5" xfId="0" applyNumberFormat="1" applyFont="1" applyFill="1" applyBorder="1" applyAlignment="1">
          <x:alignment horizontal="right" vertical="center"/>
        </x:xf>
      </mc:Fallback>
    </mc:AlternateContent>
    <x:xf numFmtId="0" fontId="13" fillId="2" borderId="18" xfId="0" applyNumberFormat="1" applyFont="1" applyFill="1" applyBorder="1" applyAlignment="1" applyProtection="1">
      <x:alignment horizontal="left" vertical="center" wrapText="1"/>
    </x:xf>
    <x:xf numFmtId="0" fontId="13" fillId="2" borderId="19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4" borderId="1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NumberFormat="1" applyFont="1" applyBorder="1" applyAlignment="1">
          <x:alignment horizontal="center" vertical="center"/>
        </x:xf>
      </mc:Fallback>
    </mc:AlternateContent>
    <x:xf numFmtId="0" fontId="8" fillId="0" borderId="21" xfId="0" applyNumberFormat="1" applyFont="1" applyBorder="1" applyAlignment="1">
      <x:alignment horizontal="left" vertical="center"/>
    </x:xf>
    <x:xf numFmtId="0" fontId="8" fillId="0" borderId="22" xfId="0" applyNumberFormat="1" applyFont="1" applyBorder="1" applyAlignment="1">
      <x:alignment horizontal="left" vertical="center"/>
    </x:xf>
    <x:xf numFmtId="0" fontId="8" fillId="0" borderId="23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2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4" xfId="0" applyNumberFormat="1" applyFont="1" applyBorder="1" applyAlignment="1">
          <x:alignment horizontal="center" vertical="center" wrapText="1"/>
        </x:xf>
      </mc:Fallback>
    </mc:AlternateContent>
    <x:xf numFmtId="0" fontId="8" fillId="0" borderId="25" xfId="0" applyNumberFormat="1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8" fillId="0" borderId="2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6" xfId="0" applyNumberFormat="1" applyFont="1" applyBorder="1" applyAlignment="1">
          <x:alignment horizontal="center" vertical="center" wrapText="1"/>
        </x:xf>
      </mc:Fallback>
    </mc:AlternateContent>
    <x:xf numFmtId="0" fontId="8" fillId="0" borderId="27" xfId="0" applyNumberFormat="1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8" fillId="0" borderId="2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/>
        </x:xf>
      </mc:Fallback>
    </mc:AlternateContent>
    <x:xf numFmtId="0" fontId="8" fillId="0" borderId="29" xfId="0" applyNumberFormat="1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3" fillId="0" borderId="2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4" xfId="0" applyNumberFormat="1" applyFont="1" applyBorder="1" applyAlignment="1">
          <x:alignment horizontal="center" vertical="center" wrapText="1"/>
        </x:xf>
      </mc:Fallback>
    </mc:AlternateContent>
    <x:xf numFmtId="0" fontId="7" fillId="0" borderId="25" xfId="0" applyNumberFormat="1" applyFont="1" applyBorder="1" applyAlignment="1">
      <x:alignment horizontal="general" vertical="bottom"/>
    </x:xf>
    <x:xf numFmtId="0" fontId="7" fillId="0" borderId="29" xfId="0" applyNumberFormat="1" applyFont="1" applyBorder="1" applyAlignment="1">
      <x:alignment horizontal="general" vertical="bottom"/>
    </x:xf>
    <x:xf numFmtId="0" fontId="7" fillId="0" borderId="27" xfId="0" applyNumberFormat="1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3" fillId="0" borderId="2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5" xfId="0" applyNumberFormat="1" applyFont="1" applyBorder="1" applyAlignment="1">
          <x:alignment horizontal="center" vertical="center" wrapText="1"/>
        </x:xf>
      </mc:Fallback>
    </mc:AlternateContent>
    <x:xf numFmtId="0" fontId="13" fillId="0" borderId="25" xfId="0" applyNumberFormat="1" applyFont="1" applyBorder="1" applyAlignment="1">
      <x:alignment horizontal="general" vertical="bottom"/>
    </x:xf>
    <x:xf numFmtId="0" fontId="13" fillId="0" borderId="27" xfId="0" applyNumberFormat="1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8" fillId="0" borderId="3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1" xfId="0" applyNumberFormat="1" applyFont="1" applyBorder="1" applyAlignment="1">
          <x:alignment horizontal="center" vertical="center" wrapText="1"/>
        </x:xf>
      </mc:Fallback>
    </mc:AlternateContent>
    <x:xf numFmtId="0" fontId="8" fillId="0" borderId="31" xfId="0" applyNumberFormat="1" applyFont="1" applyBorder="1" applyAlignment="1">
      <x:alignment horizontal="general" vertical="bottom"/>
    </x:xf>
    <x:xf numFmtId="0" fontId="8" fillId="0" borderId="32" xfId="0" applyNumberFormat="1" applyFont="1" applyBorder="1" applyAlignment="1">
      <x:alignment horizontal="general" vertical="bottom"/>
    </x:xf>
    <x:xf numFmtId="0" fontId="8" fillId="0" borderId="33" xfId="0" applyNumberFormat="1" applyFont="1" applyFill="1" applyBorder="1" applyAlignment="1" applyProtection="1">
      <x:alignment horizontal="general" vertical="center"/>
    </x:xf>
    <x:xf numFmtId="0" fontId="8" fillId="0" borderId="31" xfId="0" applyNumberFormat="1" applyFont="1" applyFill="1" applyBorder="1" applyAlignment="1" applyProtection="1">
      <x:alignment horizontal="general" vertical="center"/>
    </x:xf>
    <x:xf numFmtId="0" fontId="8" fillId="0" borderId="34" xfId="0" applyNumberFormat="1" applyFont="1" applyFill="1" applyBorder="1" applyAlignment="1" applyProtection="1">
      <x:alignment horizontal="general" vertical="center"/>
    </x:xf>
    <x:xf numFmtId="0" fontId="13" fillId="2" borderId="35" xfId="0" applyNumberFormat="1" applyFont="1" applyFill="1" applyBorder="1" applyAlignment="1" applyProtection="1">
      <x:alignment horizontal="left" vertical="center" wrapText="1"/>
    </x:xf>
    <x:xf numFmtId="0" fontId="13" fillId="2" borderId="36" xfId="0" applyNumberFormat="1" applyFont="1" applyFill="1" applyBorder="1" applyAlignment="1" applyProtection="1">
      <x:alignment horizontal="left" vertical="center" wrapText="1"/>
    </x:xf>
    <x:xf numFmtId="0" fontId="13" fillId="2" borderId="37" xfId="0" applyNumberFormat="1" applyFont="1" applyFill="1" applyBorder="1" applyAlignment="1" applyProtection="1">
      <x:alignment horizontal="left" vertical="center" wrapText="1"/>
    </x:xf>
    <x:xf numFmtId="0" fontId="13" fillId="2" borderId="18" xfId="0" applyNumberFormat="1" applyFont="1" applyFill="1" applyBorder="1" applyAlignment="1">
      <x:alignment horizontal="left" vertical="center" wrapText="1"/>
    </x:xf>
    <x:xf numFmtId="0" fontId="13" fillId="2" borderId="38" xfId="0" applyNumberFormat="1" applyFont="1" applyFill="1" applyBorder="1" applyAlignment="1">
      <x:alignment horizontal="left" vertical="center" wrapText="1"/>
    </x:xf>
    <x:xf numFmtId="0" fontId="13" fillId="2" borderId="19" xfId="0" applyNumberFormat="1" applyFont="1" applyFill="1" applyBorder="1" applyAlignment="1">
      <x:alignment horizontal="left" vertical="center" wrapText="1"/>
    </x:xf>
    <x:xf numFmtId="0" fontId="13" fillId="2" borderId="35" xfId="0" applyNumberFormat="1" applyFont="1" applyFill="1" applyBorder="1" applyAlignment="1">
      <x:alignment horizontal="left" vertical="center" wrapText="1"/>
    </x:xf>
    <x:xf numFmtId="0" fontId="13" fillId="2" borderId="36" xfId="0" applyNumberFormat="1" applyFont="1" applyFill="1" applyBorder="1" applyAlignment="1">
      <x:alignment horizontal="left" vertical="center" wrapText="1"/>
    </x:xf>
    <x:xf numFmtId="0" fontId="13" fillId="2" borderId="37" xfId="0" applyNumberFormat="1" applyFont="1" applyFill="1" applyBorder="1" applyAlignment="1">
      <x:alignment horizontal="left" vertical="center" wrapText="1"/>
    </x:xf>
    <x:xf numFmtId="0" fontId="13" fillId="2" borderId="20" xfId="0" applyNumberFormat="1" applyFont="1" applyFill="1" applyBorder="1" applyAlignment="1" applyProtection="1">
      <x:alignment horizontal="left" vertical="center" wrapText="1"/>
    </x:xf>
    <x:xf numFmtId="0" fontId="13" fillId="2" borderId="18" xfId="0" applyNumberFormat="1" applyFont="1" applyFill="1" applyBorder="1" applyAlignment="1" applyProtection="1">
      <x:alignment horizontal="left" vertical="center" wrapText="1"/>
    </x:xf>
    <x:xf numFmtId="0" fontId="13" fillId="2" borderId="19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9" fontId="8" fillId="0" borderId="39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0" borderId="39" xfId="1" applyNumberFormat="1" applyFont="1" applyFill="1" applyBorder="1" applyAlignment="1" applyProtection="1">
          <x:alignment horizontal="center" vertical="bottom"/>
        </x:xf>
      </mc:Fallback>
    </mc:AlternateContent>
    <x:xf numFmtId="0" fontId="8" fillId="0" borderId="40" xfId="0" applyNumberFormat="1" applyFont="1" applyFill="1" applyBorder="1" applyAlignment="1" applyProtection="1">
      <x:alignment horizontal="general" vertical="center"/>
    </x:xf>
    <x:xf numFmtId="0" fontId="8" fillId="0" borderId="41" xfId="0" applyNumberFormat="1" applyFont="1" applyBorder="1" applyAlignment="1">
      <x:alignment horizontal="left" vertical="center"/>
    </x:xf>
    <x:xf numFmtId="0" fontId="8" fillId="0" borderId="25" xfId="0" applyNumberFormat="1" applyFont="1" applyFill="1" applyBorder="1" applyAlignment="1" applyProtection="1">
      <x:alignment horizontal="general" vertical="center"/>
    </x:xf>
    <x:xf numFmtId="0" fontId="8" fillId="0" borderId="27" xfId="0" applyNumberFormat="1" applyFont="1" applyFill="1" applyBorder="1" applyAlignment="1" applyProtection="1">
      <x:alignment horizontal="general" vertical="center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253"/>
  <x:sheetViews>
    <x:sheetView tabSelected="1" topLeftCell="A1" zoomScaleNormal="100" zoomScaleSheetLayoutView="75" workbookViewId="0">
      <x:selection activeCell="R14" activeCellId="0" sqref="R14:R14"/>
    </x:sheetView>
  </x:sheetViews>
  <x:sheetFormatPr defaultColWidth="8.88671875" defaultRowHeight="13.550000000000001"/>
  <x:cols>
    <x:col min="1" max="1" width="16.6640625" style="4" customWidth="1"/>
    <x:col min="2" max="2" width="26.66796875" style="2" customWidth="1"/>
    <x:col min="3" max="5" width="9" style="2" customWidth="1"/>
    <x:col min="6" max="6" width="14.88671875" style="2" customWidth="1"/>
    <x:col min="7" max="7" width="12.33203125" style="1" customWidth="1"/>
    <x:col min="8" max="8" width="8.88671875" style="2"/>
    <x:col min="9" max="9" width="5.77734375" style="2" customWidth="1"/>
    <x:col min="10" max="16384" width="8.88671875" style="2"/>
  </x:cols>
  <x:sheetData>
    <x:row r="1" spans="1:7" ht="45" customHeight="1">
      <x:c r="A1" s="56" t="s">
        <x:v>13</x:v>
      </x:c>
      <x:c r="B1" s="57"/>
      <x:c r="C1" s="56"/>
      <x:c r="D1" s="56"/>
      <x:c r="E1" s="56"/>
      <x:c r="F1" s="57"/>
      <x:c r="G1" s="57"/>
    </x:row>
    <x:row r="2" spans="1:7" s="2" customFormat="1" ht="18.75" customHeight="1">
      <x:c r="A2" s="16"/>
      <x:c r="B2" s="15"/>
      <x:c r="C2" s="16"/>
      <x:c r="D2" s="16"/>
      <x:c r="E2" s="16"/>
      <x:c r="F2" s="17" t="s">
        <x:v>68</x:v>
      </x:c>
      <x:c r="G2" s="18" t="s">
        <x:v>64</x:v>
      </x:c>
    </x:row>
    <x:row r="3" spans="1:7" s="5" customFormat="1" ht="14.1" customHeight="1">
      <x:c r="A3" s="58" t="s">
        <x:v>35</x:v>
      </x:c>
      <x:c r="B3" s="59"/>
      <x:c r="C3" s="12" t="s">
        <x:v>66</x:v>
      </x:c>
      <x:c r="D3" s="12" t="s">
        <x:v>65</x:v>
      </x:c>
      <x:c r="E3" s="12" t="s">
        <x:v>67</x:v>
      </x:c>
      <x:c r="F3" s="12" t="s">
        <x:v>43</x:v>
      </x:c>
      <x:c r="G3" s="13" t="s">
        <x:v>44</x:v>
      </x:c>
    </x:row>
    <x:row r="4" spans="1:8" s="5" customFormat="1" ht="14.1" customHeight="1">
      <x:c r="A4" s="61" t="s">
        <x:v>5</x:v>
      </x:c>
      <x:c r="B4" s="28" t="s">
        <x:v>27</x:v>
      </x:c>
      <x:c r="C4" s="32"/>
      <x:c r="D4" s="32"/>
      <x:c r="E4" s="32"/>
      <x:c r="F4" s="10">
        <x:f>SUM(C4:E4)</x:f>
        <x:v>0</x:v>
      </x:c>
      <x:c r="G4" s="14">
        <x:f>F4/SUM(F4:F8)</x:f>
        <x:v>0</x:v>
      </x:c>
      <x:c r="H4" s="6"/>
    </x:row>
    <x:row r="5" spans="1:8" s="5" customFormat="1" ht="14.1" customHeight="1">
      <x:c r="A5" s="62"/>
      <x:c r="B5" s="29" t="s">
        <x:v>22</x:v>
      </x:c>
      <x:c r="C5" s="33"/>
      <x:c r="D5" s="33"/>
      <x:c r="E5" s="33"/>
      <x:c r="F5" s="20">
        <x:f>SUM(C5:E5)</x:f>
        <x:v>0</x:v>
      </x:c>
      <x:c r="G5" s="22">
        <x:f>F5/SUM(F4:F8)</x:f>
        <x:v>0</x:v>
      </x:c>
      <x:c r="H5" s="11"/>
    </x:row>
    <x:row r="6" spans="1:8" s="5" customFormat="1" ht="14.1" customHeight="1">
      <x:c r="A6" s="55"/>
      <x:c r="B6" s="29" t="s">
        <x:v>33</x:v>
      </x:c>
      <x:c r="C6" s="33">
        <x:v>5</x:v>
      </x:c>
      <x:c r="D6" s="33">
        <x:v>8</x:v>
      </x:c>
      <x:c r="E6" s="33">
        <x:v>2</x:v>
      </x:c>
      <x:c r="F6" s="20">
        <x:f>SUM(C6:E6)</x:f>
        <x:v>15</x:v>
      </x:c>
      <x:c r="G6" s="22">
        <x:f>F6/SUM(F4:F8)</x:f>
        <x:v>0.11904761904761904</x:v>
      </x:c>
      <x:c r="H6" s="11"/>
    </x:row>
    <x:row r="7" spans="1:7" s="5" customFormat="1" ht="14.1" customHeight="1">
      <x:c r="A7" s="62"/>
      <x:c r="B7" s="29" t="s">
        <x:v>34</x:v>
      </x:c>
      <x:c r="C7" s="33">
        <x:f>9+11+9</x:f>
        <x:v>29</x:v>
      </x:c>
      <x:c r="D7" s="33">
        <x:v>10</x:v>
      </x:c>
      <x:c r="E7" s="33">
        <x:v>9</x:v>
      </x:c>
      <x:c r="F7" s="20">
        <x:f>SUM(C7:E7)</x:f>
        <x:v>48</x:v>
      </x:c>
      <x:c r="G7" s="22">
        <x:f>F7/SUM(F4:F8)</x:f>
        <x:v>0.38095238095238093</x:v>
      </x:c>
    </x:row>
    <x:row r="8" spans="1:7" s="5" customFormat="1" ht="14.1" customHeight="1">
      <x:c r="A8" s="63"/>
      <x:c r="B8" s="30" t="s">
        <x:v>42</x:v>
      </x:c>
      <x:c r="C8" s="34">
        <x:f>8+8+12</x:f>
        <x:v>28</x:v>
      </x:c>
      <x:c r="D8" s="34">
        <x:v>14</x:v>
      </x:c>
      <x:c r="E8" s="34">
        <x:v>21</x:v>
      </x:c>
      <x:c r="F8" s="24">
        <x:f>SUM(C8:E8)</x:f>
        <x:v>63</x:v>
      </x:c>
      <x:c r="G8" s="25">
        <x:f>F8/SUM(F4:F8)</x:f>
        <x:v>0.5</x:v>
      </x:c>
    </x:row>
    <x:row r="9" spans="1:7" s="5" customFormat="1" ht="14.1" customHeight="1">
      <x:c r="A9" s="51" t="s">
        <x:v>46</x:v>
      </x:c>
      <x:c r="B9" s="28" t="s">
        <x:v>27</x:v>
      </x:c>
      <x:c r="C9" s="35"/>
      <x:c r="D9" s="35"/>
      <x:c r="E9" s="35"/>
      <x:c r="F9" s="10">
        <x:f>SUM(C9:E9)</x:f>
        <x:v>0</x:v>
      </x:c>
      <x:c r="G9" s="14">
        <x:f>F9/SUM(F9:F13)</x:f>
        <x:v>0</x:v>
      </x:c>
    </x:row>
    <x:row r="10" spans="1:7" s="5" customFormat="1" ht="14.1" customHeight="1">
      <x:c r="A10" s="52"/>
      <x:c r="B10" s="29" t="s">
        <x:v>22</x:v>
      </x:c>
      <x:c r="C10" s="36">
        <x:v>1</x:v>
      </x:c>
      <x:c r="D10" s="36"/>
      <x:c r="E10" s="41"/>
      <x:c r="F10" s="21">
        <x:f>SUM(C10:E10)</x:f>
        <x:v>1</x:v>
      </x:c>
      <x:c r="G10" s="22">
        <x:f>F10/SUM(F9:F13)</x:f>
        <x:v>0.0079365079365079361</x:v>
      </x:c>
    </x:row>
    <x:row r="11" spans="1:7" s="5" customFormat="1" ht="14.1" customHeight="1">
      <x:c r="A11" s="52"/>
      <x:c r="B11" s="29" t="s">
        <x:v>33</x:v>
      </x:c>
      <x:c r="C11" s="36">
        <x:v>8</x:v>
      </x:c>
      <x:c r="D11" s="36">
        <x:v>9</x:v>
      </x:c>
      <x:c r="E11" s="41">
        <x:v>9</x:v>
      </x:c>
      <x:c r="F11" s="21">
        <x:f>SUM(C11:E11)</x:f>
        <x:v>26</x:v>
      </x:c>
      <x:c r="G11" s="22">
        <x:f>F11/SUM(F9:F13)</x:f>
        <x:v>0.20634920634920634</x:v>
      </x:c>
    </x:row>
    <x:row r="12" spans="1:7" s="5" customFormat="1" ht="14.1" customHeight="1">
      <x:c r="A12" s="53"/>
      <x:c r="B12" s="29" t="s">
        <x:v>34</x:v>
      </x:c>
      <x:c r="C12" s="37">
        <x:v>26</x:v>
      </x:c>
      <x:c r="D12" s="37">
        <x:v>11</x:v>
      </x:c>
      <x:c r="E12" s="36">
        <x:v>9</x:v>
      </x:c>
      <x:c r="F12" s="21">
        <x:f>SUM(C12:E12)</x:f>
        <x:v>46</x:v>
      </x:c>
      <x:c r="G12" s="22">
        <x:f>F12/SUM(F9:F13)</x:f>
        <x:v>0.36507936507936506</x:v>
      </x:c>
    </x:row>
    <x:row r="13" spans="1:7" s="5" customFormat="1" ht="14.1" customHeight="1">
      <x:c r="A13" s="54"/>
      <x:c r="B13" s="31" t="s">
        <x:v>42</x:v>
      </x:c>
      <x:c r="C13" s="37">
        <x:v>27</x:v>
      </x:c>
      <x:c r="D13" s="37">
        <x:v>26</x:v>
      </x:c>
      <x:c r="E13" s="45">
        <x:v>14</x:v>
      </x:c>
      <x:c r="F13" s="26">
        <x:f>SUM(C13:D13)</x:f>
        <x:v>53</x:v>
      </x:c>
      <x:c r="G13" s="25">
        <x:f>F13/SUM(F9:F13)</x:f>
        <x:v>0.42063492063492064</x:v>
      </x:c>
    </x:row>
    <x:row r="14" spans="1:8" s="5" customFormat="1" ht="14.1" customHeight="1">
      <x:c r="A14" s="51" t="s">
        <x:v>8</x:v>
      </x:c>
      <x:c r="B14" s="28" t="s">
        <x:v>27</x:v>
      </x:c>
      <x:c r="C14" s="32"/>
      <x:c r="D14" s="32"/>
      <x:c r="E14" s="32"/>
      <x:c r="F14" s="10">
        <x:f>SUM(C14:E14)</x:f>
        <x:v>0</x:v>
      </x:c>
      <x:c r="G14" s="14">
        <x:f>F14/SUM(F14:F18)</x:f>
        <x:v>0</x:v>
      </x:c>
      <x:c r="H14" s="6"/>
    </x:row>
    <x:row r="15" spans="1:8" s="5" customFormat="1" ht="14.1" customHeight="1">
      <x:c r="A15" s="55"/>
      <x:c r="B15" s="29" t="s">
        <x:v>22</x:v>
      </x:c>
      <x:c r="C15" s="33"/>
      <x:c r="D15" s="33"/>
      <x:c r="E15" s="33"/>
      <x:c r="F15" s="20">
        <x:f>SUM(C15:E15)</x:f>
        <x:v>0</x:v>
      </x:c>
      <x:c r="G15" s="22">
        <x:f>F15/SUM(F14:F18)</x:f>
        <x:v>0</x:v>
      </x:c>
      <x:c r="H15" s="6"/>
    </x:row>
    <x:row r="16" spans="1:8" s="5" customFormat="1" ht="14.1" customHeight="1">
      <x:c r="A16" s="55"/>
      <x:c r="B16" s="29" t="s">
        <x:v>33</x:v>
      </x:c>
      <x:c r="C16" s="33">
        <x:v>9</x:v>
      </x:c>
      <x:c r="D16" s="33">
        <x:v>6</x:v>
      </x:c>
      <x:c r="E16" s="33">
        <x:v>5</x:v>
      </x:c>
      <x:c r="F16" s="20">
        <x:f>SUM(C16:E16)</x:f>
        <x:v>20</x:v>
      </x:c>
      <x:c r="G16" s="22">
        <x:f>F16/SUM(F14:F18)</x:f>
        <x:v>0.14285714285714285</x:v>
      </x:c>
      <x:c r="H16" s="6"/>
    </x:row>
    <x:row r="17" spans="1:8" s="5" customFormat="1" ht="14.1" customHeight="1">
      <x:c r="A17" s="55"/>
      <x:c r="B17" s="29" t="s">
        <x:v>34</x:v>
      </x:c>
      <x:c r="C17" s="33">
        <x:f>15+8+7</x:f>
        <x:v>30</x:v>
      </x:c>
      <x:c r="D17" s="33">
        <x:v>15</x:v>
      </x:c>
      <x:c r="E17" s="33">
        <x:v>9</x:v>
      </x:c>
      <x:c r="F17" s="20">
        <x:f>SUM(C17:E17)</x:f>
        <x:v>54</x:v>
      </x:c>
      <x:c r="G17" s="22">
        <x:f>F17/SUM(F14:F18)</x:f>
        <x:v>0.38571428571428573</x:v>
      </x:c>
      <x:c r="H17" s="6"/>
    </x:row>
    <x:row r="18" spans="1:7" s="5" customFormat="1" ht="14.1" customHeight="1">
      <x:c r="A18" s="54"/>
      <x:c r="B18" s="31" t="s">
        <x:v>42</x:v>
      </x:c>
      <x:c r="C18" s="38">
        <x:f>2+9+12</x:f>
        <x:v>23</x:v>
      </x:c>
      <x:c r="D18" s="38">
        <x:v>25</x:v>
      </x:c>
      <x:c r="E18" s="38">
        <x:v>18</x:v>
      </x:c>
      <x:c r="F18" s="27">
        <x:f>SUM(C18:E18)</x:f>
        <x:v>66</x:v>
      </x:c>
      <x:c r="G18" s="25">
        <x:f>F18/SUM(F14:F18)</x:f>
        <x:v>0.47142857142857142</x:v>
      </x:c>
    </x:row>
    <x:row r="19" spans="1:7" s="5" customFormat="1" ht="14.1" customHeight="1">
      <x:c r="A19" s="51" t="s">
        <x:v>49</x:v>
      </x:c>
      <x:c r="B19" s="28" t="s">
        <x:v>27</x:v>
      </x:c>
      <x:c r="C19" s="35"/>
      <x:c r="D19" s="35"/>
      <x:c r="E19" s="35"/>
      <x:c r="F19" s="10">
        <x:f>SUM(C19:E19)</x:f>
        <x:v>0</x:v>
      </x:c>
      <x:c r="G19" s="14">
        <x:f>F19/SUM(F19:F23)</x:f>
        <x:v>0</x:v>
      </x:c>
    </x:row>
    <x:row r="20" spans="1:7" s="5" customFormat="1" ht="14.1" customHeight="1">
      <x:c r="A20" s="62"/>
      <x:c r="B20" s="29" t="s">
        <x:v>22</x:v>
      </x:c>
      <x:c r="C20" s="36"/>
      <x:c r="D20" s="36"/>
      <x:c r="E20" s="36"/>
      <x:c r="F20" s="20">
        <x:f>SUM(C20:E20)</x:f>
        <x:v>0</x:v>
      </x:c>
      <x:c r="G20" s="22">
        <x:f>F20/SUM(F19:F23)</x:f>
        <x:v>0</x:v>
      </x:c>
    </x:row>
    <x:row r="21" spans="1:7" s="5" customFormat="1" ht="14.1" customHeight="1">
      <x:c r="A21" s="55"/>
      <x:c r="B21" s="29" t="s">
        <x:v>33</x:v>
      </x:c>
      <x:c r="C21" s="36">
        <x:f>1+6+2</x:f>
        <x:v>9</x:v>
      </x:c>
      <x:c r="D21" s="36">
        <x:v>8</x:v>
      </x:c>
      <x:c r="E21" s="36">
        <x:v>6</x:v>
      </x:c>
      <x:c r="F21" s="20">
        <x:f>SUM(C21:E21)</x:f>
        <x:v>23</x:v>
      </x:c>
      <x:c r="G21" s="22">
        <x:f>F21/SUM(F19:F23)</x:f>
        <x:v>0.16428571428571428</x:v>
      </x:c>
    </x:row>
    <x:row r="22" spans="1:7" s="5" customFormat="1" ht="14.1" customHeight="1">
      <x:c r="A22" s="62"/>
      <x:c r="B22" s="29" t="s">
        <x:v>34</x:v>
      </x:c>
      <x:c r="C22" s="36">
        <x:f>17+4+7</x:f>
        <x:v>28</x:v>
      </x:c>
      <x:c r="D22" s="36">
        <x:v>15</x:v>
      </x:c>
      <x:c r="E22" s="36">
        <x:v>8</x:v>
      </x:c>
      <x:c r="F22" s="20">
        <x:f>SUM(C22:E22)</x:f>
        <x:v>51</x:v>
      </x:c>
      <x:c r="G22" s="22">
        <x:f>F22/SUM(F19:F23)</x:f>
        <x:v>0.36428571428571427</x:v>
      </x:c>
    </x:row>
    <x:row r="23" spans="1:7" s="5" customFormat="1" ht="14.1" customHeight="1">
      <x:c r="A23" s="63"/>
      <x:c r="B23" s="30" t="s">
        <x:v>42</x:v>
      </x:c>
      <x:c r="C23" s="39">
        <x:f>2+11+12</x:f>
        <x:v>25</x:v>
      </x:c>
      <x:c r="D23" s="39">
        <x:v>23</x:v>
      </x:c>
      <x:c r="E23" s="39">
        <x:v>18</x:v>
      </x:c>
      <x:c r="F23" s="24">
        <x:f>SUM(C23:E23)</x:f>
        <x:v>66</x:v>
      </x:c>
      <x:c r="G23" s="25">
        <x:f>F23/SUM(F19:F23)</x:f>
        <x:v>0.47142857142857142</x:v>
      </x:c>
    </x:row>
    <x:row r="24" spans="1:7" s="5" customFormat="1" ht="14.1" customHeight="1">
      <x:c r="A24" s="51" t="s">
        <x:v>55</x:v>
      </x:c>
      <x:c r="B24" s="28" t="s">
        <x:v>6</x:v>
      </x:c>
      <x:c r="C24" s="32"/>
      <x:c r="D24" s="32"/>
      <x:c r="E24" s="32"/>
      <x:c r="F24" s="10">
        <x:f>SUM(C24:E24)</x:f>
        <x:v>0</x:v>
      </x:c>
      <x:c r="G24" s="14" t="e">
        <x:f>F24/SUM(F24:F28)</x:f>
        <x:v>#DIV/0!</x:v>
      </x:c>
    </x:row>
    <x:row r="25" spans="1:7" s="5" customFormat="1" ht="14.1" customHeight="1">
      <x:c r="A25" s="55"/>
      <x:c r="B25" s="29" t="s">
        <x:v>23</x:v>
      </x:c>
      <x:c r="C25" s="40"/>
      <x:c r="D25" s="40"/>
      <x:c r="E25" s="40"/>
      <x:c r="F25" s="21">
        <x:f>SUM(C25:E25)</x:f>
        <x:v>0</x:v>
      </x:c>
      <x:c r="G25" s="22" t="e">
        <x:f>F25/SUM(F24:F28)</x:f>
        <x:v>#DIV/0!</x:v>
      </x:c>
    </x:row>
    <x:row r="26" spans="1:7" s="5" customFormat="1" ht="14.1" customHeight="1">
      <x:c r="A26" s="55"/>
      <x:c r="B26" s="29" t="s">
        <x:v>26</x:v>
      </x:c>
      <x:c r="C26" s="40"/>
      <x:c r="D26" s="40"/>
      <x:c r="E26" s="40"/>
      <x:c r="F26" s="21">
        <x:f>SUM(C26:E26)</x:f>
        <x:v>0</x:v>
      </x:c>
      <x:c r="G26" s="22" t="e">
        <x:f>F26/SUM(F24:F28)</x:f>
        <x:v>#DIV/0!</x:v>
      </x:c>
    </x:row>
    <x:row r="27" spans="1:7" s="5" customFormat="1" ht="14.1" customHeight="1">
      <x:c r="A27" s="55"/>
      <x:c r="B27" s="29" t="s">
        <x:v>24</x:v>
      </x:c>
      <x:c r="C27" s="33"/>
      <x:c r="D27" s="33"/>
      <x:c r="E27" s="40"/>
      <x:c r="F27" s="21">
        <x:f>SUM(C27:E27)</x:f>
        <x:v>0</x:v>
      </x:c>
      <x:c r="G27" s="22" t="e">
        <x:f>F27/SUM(F24:F28)</x:f>
        <x:v>#DIV/0!</x:v>
      </x:c>
    </x:row>
    <x:row r="28" spans="1:7" s="5" customFormat="1" ht="14.1" customHeight="1">
      <x:c r="A28" s="64"/>
      <x:c r="B28" s="31" t="s">
        <x:v>31</x:v>
      </x:c>
      <x:c r="C28" s="38"/>
      <x:c r="D28" s="38"/>
      <x:c r="E28" s="46"/>
      <x:c r="F28" s="26">
        <x:f>SUM(C28:E28)</x:f>
        <x:v>0</x:v>
      </x:c>
      <x:c r="G28" s="25" t="e">
        <x:f>F28/SUM(F24:F28)</x:f>
        <x:v>#DIV/0!</x:v>
      </x:c>
    </x:row>
    <x:row r="29" spans="1:7" s="5" customFormat="1" ht="14.1" customHeight="1">
      <x:c r="A29" s="61" t="s">
        <x:v>9</x:v>
      </x:c>
      <x:c r="B29" s="28" t="s">
        <x:v>27</x:v>
      </x:c>
      <x:c r="C29" s="35"/>
      <x:c r="D29" s="35"/>
      <x:c r="E29" s="35"/>
      <x:c r="F29" s="10">
        <x:f>SUM(C29:E29)</x:f>
        <x:v>0</x:v>
      </x:c>
      <x:c r="G29" s="14">
        <x:f>F29/SUM(F29:F33)</x:f>
        <x:v>0</x:v>
      </x:c>
    </x:row>
    <x:row r="30" spans="1:7" s="5" customFormat="1" ht="14.1" customHeight="1">
      <x:c r="A30" s="65"/>
      <x:c r="B30" s="29" t="s">
        <x:v>22</x:v>
      </x:c>
      <x:c r="C30" s="37">
        <x:v>1</x:v>
      </x:c>
      <x:c r="D30" s="36">
        <x:v>1</x:v>
      </x:c>
      <x:c r="E30" s="36"/>
      <x:c r="F30" s="20">
        <x:f>SUM(C30:E30)</x:f>
        <x:v>2</x:v>
      </x:c>
      <x:c r="G30" s="22">
        <x:f>F30/SUM(F29:F33)</x:f>
        <x:v>0.014184397163120567</x:v>
      </x:c>
    </x:row>
    <x:row r="31" spans="1:7" s="5" customFormat="1" ht="14.1" customHeight="1">
      <x:c r="A31" s="66"/>
      <x:c r="B31" s="29" t="s">
        <x:v>33</x:v>
      </x:c>
      <x:c r="C31" s="36">
        <x:f>15+6+2</x:f>
        <x:v>23</x:v>
      </x:c>
      <x:c r="D31" s="42">
        <x:v>12</x:v>
      </x:c>
      <x:c r="E31" s="42">
        <x:v>6</x:v>
      </x:c>
      <x:c r="F31" s="20">
        <x:f>SUM(C31:E31)</x:f>
        <x:v>41</x:v>
      </x:c>
      <x:c r="G31" s="22">
        <x:f>F31/SUM(F29:F33)</x:f>
        <x:v>0.29078014184397161</x:v>
      </x:c>
    </x:row>
    <x:row r="32" spans="1:7" s="5" customFormat="1" ht="14.1" customHeight="1">
      <x:c r="A32" s="66"/>
      <x:c r="B32" s="29" t="s">
        <x:v>34</x:v>
      </x:c>
      <x:c r="C32" s="41">
        <x:f>5+10+8</x:f>
        <x:v>23</x:v>
      </x:c>
      <x:c r="D32" s="36">
        <x:v>13</x:v>
      </x:c>
      <x:c r="E32" s="36">
        <x:v>10</x:v>
      </x:c>
      <x:c r="F32" s="20">
        <x:f>SUM(C32:E32)</x:f>
        <x:v>46</x:v>
      </x:c>
      <x:c r="G32" s="22">
        <x:f>F32/SUM(F29:F33)</x:f>
        <x:v>0.32624113475177308</x:v>
      </x:c>
    </x:row>
    <x:row r="33" spans="1:7" s="5" customFormat="1" ht="14.1" customHeight="1">
      <x:c r="A33" s="67"/>
      <x:c r="B33" s="31" t="s">
        <x:v>42</x:v>
      </x:c>
      <x:c r="C33" s="37">
        <x:f>15</x:f>
        <x:v>15</x:v>
      </x:c>
      <x:c r="D33" s="37">
        <x:v>21</x:v>
      </x:c>
      <x:c r="E33" s="37">
        <x:v>16</x:v>
      </x:c>
      <x:c r="F33" s="27">
        <x:f>SUM(C33:E33)</x:f>
        <x:v>52</x:v>
      </x:c>
      <x:c r="G33" s="25">
        <x:f>F33/SUM(F29:F33)</x:f>
        <x:v>0.36879432624113473</x:v>
      </x:c>
    </x:row>
    <x:row r="34" spans="1:7" s="5" customFormat="1" ht="14.1" customHeight="1">
      <x:c r="A34" s="51" t="s">
        <x:v>57</x:v>
      </x:c>
      <x:c r="B34" s="28" t="s">
        <x:v>16</x:v>
      </x:c>
      <x:c r="C34" s="32">
        <x:v>1</x:v>
      </x:c>
      <x:c r="D34" s="32">
        <x:v>1</x:v>
      </x:c>
      <x:c r="E34" s="32"/>
      <x:c r="F34" s="10">
        <x:f>SUM(C34:E34)</x:f>
        <x:v>2</x:v>
      </x:c>
      <x:c r="G34" s="14">
        <x:f>F34/SUM(F34:F36)</x:f>
        <x:v>1</x:v>
      </x:c>
    </x:row>
    <x:row r="35" spans="1:7" s="5" customFormat="1" ht="14.1" customHeight="1">
      <x:c r="A35" s="52"/>
      <x:c r="B35" s="29" t="s">
        <x:v>48</x:v>
      </x:c>
      <x:c r="C35" s="33"/>
      <x:c r="D35" s="33"/>
      <x:c r="E35" s="33"/>
      <x:c r="F35" s="20">
        <x:f>SUM(C35:E35)</x:f>
        <x:v>0</x:v>
      </x:c>
      <x:c r="G35" s="22">
        <x:f>F35/SUM(F34:F36)</x:f>
        <x:v>0</x:v>
      </x:c>
    </x:row>
    <x:row r="36" spans="1:7" s="5" customFormat="1" ht="14.1" customHeight="1">
      <x:c r="A36" s="54"/>
      <x:c r="B36" s="31" t="s">
        <x:v>29</x:v>
      </x:c>
      <x:c r="C36" s="38"/>
      <x:c r="D36" s="38"/>
      <x:c r="E36" s="38"/>
      <x:c r="F36" s="27">
        <x:f>SUM(C36:E36)</x:f>
        <x:v>0</x:v>
      </x:c>
      <x:c r="G36" s="25">
        <x:f>F36/SUM(F34:F36)</x:f>
        <x:v>0</x:v>
      </x:c>
    </x:row>
    <x:row r="37" spans="1:7" s="5" customFormat="1" ht="14.1" customHeight="1">
      <x:c r="A37" s="51" t="s">
        <x:v>52</x:v>
      </x:c>
      <x:c r="B37" s="28" t="s">
        <x:v>27</x:v>
      </x:c>
      <x:c r="C37" s="35"/>
      <x:c r="D37" s="35"/>
      <x:c r="E37" s="35"/>
      <x:c r="F37" s="10">
        <x:f>SUM(C37:E37)</x:f>
        <x:v>0</x:v>
      </x:c>
      <x:c r="G37" s="14">
        <x:f>F37/SUM(F37:F41)</x:f>
        <x:v>0</x:v>
      </x:c>
    </x:row>
    <x:row r="38" spans="1:7" s="5" customFormat="1" ht="14.1" customHeight="1">
      <x:c r="A38" s="52"/>
      <x:c r="B38" s="29" t="s">
        <x:v>22</x:v>
      </x:c>
      <x:c r="C38" s="36">
        <x:v>1</x:v>
      </x:c>
      <x:c r="D38" s="36"/>
      <x:c r="E38" s="36"/>
      <x:c r="F38" s="20">
        <x:f>SUM(C38:E38)</x:f>
        <x:v>1</x:v>
      </x:c>
      <x:c r="G38" s="22">
        <x:f>F38/SUM(F37:F41)</x:f>
        <x:v>0.0071428571428571426</x:v>
      </x:c>
    </x:row>
    <x:row r="39" spans="1:7" s="5" customFormat="1" ht="14.1" customHeight="1">
      <x:c r="A39" s="55"/>
      <x:c r="B39" s="29" t="s">
        <x:v>33</x:v>
      </x:c>
      <x:c r="C39" s="36">
        <x:v>10</x:v>
      </x:c>
      <x:c r="D39" s="36">
        <x:v>8</x:v>
      </x:c>
      <x:c r="E39" s="36">
        <x:v>3</x:v>
      </x:c>
      <x:c r="F39" s="20">
        <x:f>SUM(C39:E39)</x:f>
        <x:v>21</x:v>
      </x:c>
      <x:c r="G39" s="22">
        <x:f>F39/SUM(F37:F41)</x:f>
        <x:v>0.14999999999999999</x:v>
      </x:c>
    </x:row>
    <x:row r="40" spans="1:7" s="5" customFormat="1" ht="14.1" customHeight="1">
      <x:c r="A40" s="52"/>
      <x:c r="B40" s="29" t="s">
        <x:v>34</x:v>
      </x:c>
      <x:c r="C40" s="36">
        <x:f>18+8+9</x:f>
        <x:v>35</x:v>
      </x:c>
      <x:c r="D40" s="36">
        <x:v>13</x:v>
      </x:c>
      <x:c r="E40" s="36">
        <x:v>11</x:v>
      </x:c>
      <x:c r="F40" s="20">
        <x:f>SUM(C40:E40)</x:f>
        <x:v>59</x:v>
      </x:c>
      <x:c r="G40" s="22">
        <x:f>F40/SUM(F37:F41)</x:f>
        <x:v>0.42142857142857143</x:v>
      </x:c>
    </x:row>
    <x:row r="41" spans="1:7" s="5" customFormat="1" ht="14.1" customHeight="1">
      <x:c r="A41" s="60"/>
      <x:c r="B41" s="30" t="s">
        <x:v>42</x:v>
      </x:c>
      <x:c r="C41" s="39">
        <x:f>7+9</x:f>
        <x:v>16</x:v>
      </x:c>
      <x:c r="D41" s="39">
        <x:v>25</x:v>
      </x:c>
      <x:c r="E41" s="39">
        <x:v>18</x:v>
      </x:c>
      <x:c r="F41" s="24">
        <x:f>SUM(C41:E41)</x:f>
        <x:v>59</x:v>
      </x:c>
      <x:c r="G41" s="25">
        <x:f>F41/SUM(F37:F41)</x:f>
        <x:v>0.42142857142857143</x:v>
      </x:c>
    </x:row>
    <x:row r="42" spans="1:7" s="5" customFormat="1" ht="14.1" customHeight="1">
      <x:c r="A42" s="51" t="s">
        <x:v>32</x:v>
      </x:c>
      <x:c r="B42" s="28" t="s">
        <x:v>27</x:v>
      </x:c>
      <x:c r="C42" s="32"/>
      <x:c r="D42" s="32"/>
      <x:c r="E42" s="32"/>
      <x:c r="F42" s="10">
        <x:f>SUM(C42:E42)</x:f>
        <x:v>0</x:v>
      </x:c>
      <x:c r="G42" s="14">
        <x:f>F42/SUM(F42:F46)</x:f>
        <x:v>0</x:v>
      </x:c>
    </x:row>
    <x:row r="43" spans="1:7" s="5" customFormat="1" ht="14.1" customHeight="1">
      <x:c r="A43" s="55"/>
      <x:c r="B43" s="29" t="s">
        <x:v>22</x:v>
      </x:c>
      <x:c r="C43" s="33">
        <x:v>11</x:v>
      </x:c>
      <x:c r="D43" s="33"/>
      <x:c r="E43" s="33">
        <x:v>1</x:v>
      </x:c>
      <x:c r="F43" s="20">
        <x:f>SUM(C43:E43)</x:f>
        <x:v>12</x:v>
      </x:c>
      <x:c r="G43" s="22">
        <x:f>F43/SUM(F42:F46)</x:f>
        <x:v>0.086956521739130432</x:v>
      </x:c>
    </x:row>
    <x:row r="44" spans="1:7" s="5" customFormat="1" ht="14.1" customHeight="1">
      <x:c r="A44" s="55"/>
      <x:c r="B44" s="29" t="s">
        <x:v>33</x:v>
      </x:c>
      <x:c r="C44" s="33">
        <x:f>17</x:f>
        <x:v>17</x:v>
      </x:c>
      <x:c r="D44" s="33">
        <x:v>6</x:v>
      </x:c>
      <x:c r="E44" s="33">
        <x:v>7</x:v>
      </x:c>
      <x:c r="F44" s="20">
        <x:f>SUM(C44:E44)</x:f>
        <x:v>30</x:v>
      </x:c>
      <x:c r="G44" s="22">
        <x:f>F44/SUM(F42:F46)</x:f>
        <x:v>0.21739130434782608</x:v>
      </x:c>
    </x:row>
    <x:row r="45" spans="1:7" s="5" customFormat="1" ht="14.1" customHeight="1">
      <x:c r="A45" s="52"/>
      <x:c r="B45" s="29" t="s">
        <x:v>34</x:v>
      </x:c>
      <x:c r="C45" s="33">
        <x:v>17</x:v>
      </x:c>
      <x:c r="D45" s="33">
        <x:v>15</x:v>
      </x:c>
      <x:c r="E45" s="33">
        <x:v>6</x:v>
      </x:c>
      <x:c r="F45" s="20">
        <x:f>SUM(C45:E45)</x:f>
        <x:v>38</x:v>
      </x:c>
      <x:c r="G45" s="22">
        <x:f>F45/SUM(F42:F46)</x:f>
        <x:v>0.27536231884057971</x:v>
      </x:c>
    </x:row>
    <x:row r="46" spans="1:7" s="5" customFormat="1" ht="14.1" customHeight="1">
      <x:c r="A46" s="60"/>
      <x:c r="B46" s="30" t="s">
        <x:v>42</x:v>
      </x:c>
      <x:c r="C46" s="34">
        <x:v>17</x:v>
      </x:c>
      <x:c r="D46" s="34">
        <x:v>23</x:v>
      </x:c>
      <x:c r="E46" s="34">
        <x:v>18</x:v>
      </x:c>
      <x:c r="F46" s="24">
        <x:f>SUM(C46:E46)</x:f>
        <x:v>58</x:v>
      </x:c>
      <x:c r="G46" s="23">
        <x:f>F46/SUM(F42:F46)</x:f>
        <x:v>0.42028985507246375</x:v>
      </x:c>
    </x:row>
    <x:row r="47" spans="1:7" s="5" customFormat="1" ht="14.1" customHeight="1">
      <x:c r="A47" s="51" t="s">
        <x:v>56</x:v>
      </x:c>
      <x:c r="B47" s="48" t="s">
        <x:v>12</x:v>
      </x:c>
      <x:c r="C47" s="35">
        <x:v>15</x:v>
      </x:c>
      <x:c r="D47" s="35"/>
      <x:c r="E47" s="35">
        <x:v>1</x:v>
      </x:c>
      <x:c r="F47" s="10">
        <x:f>SUM(C47:E47)</x:f>
        <x:v>16</x:v>
      </x:c>
      <x:c r="G47" s="14">
        <x:f>F47/SUM(F47:F49)</x:f>
        <x:v>0.72727272727272729</x:v>
      </x:c>
    </x:row>
    <x:row r="48" spans="1:7" s="5" customFormat="1" ht="14.1" customHeight="1">
      <x:c r="A48" s="52"/>
      <x:c r="B48" s="49" t="s">
        <x:v>7</x:v>
      </x:c>
      <x:c r="C48" s="36">
        <x:v>6</x:v>
      </x:c>
      <x:c r="D48" s="36"/>
      <x:c r="E48" s="36"/>
      <x:c r="F48" s="20">
        <x:f>SUM(C48:E48)</x:f>
        <x:v>6</x:v>
      </x:c>
      <x:c r="G48" s="22">
        <x:f>F48/SUM(F47:F49)</x:f>
        <x:v>0.27272727272727271</x:v>
      </x:c>
    </x:row>
    <x:row r="49" spans="1:7" s="5" customFormat="1" ht="14.1" customHeight="1">
      <x:c r="A49" s="54"/>
      <x:c r="B49" s="50" t="s">
        <x:v>29</x:v>
      </x:c>
      <x:c r="C49" s="39"/>
      <x:c r="D49" s="39"/>
      <x:c r="E49" s="39"/>
      <x:c r="F49" s="24">
        <x:f>SUM(C49:E49)</x:f>
        <x:v>0</x:v>
      </x:c>
      <x:c r="G49" s="23">
        <x:f>F49/SUM(F47:F49)</x:f>
        <x:v>0</x:v>
      </x:c>
    </x:row>
    <x:row r="50" spans="1:7" s="5" customFormat="1" ht="14.1" customHeight="1">
      <x:c r="A50" s="68" t="s">
        <x:v>54</x:v>
      </x:c>
      <x:c r="B50" s="48" t="s">
        <x:v>27</x:v>
      </x:c>
      <x:c r="C50" s="32"/>
      <x:c r="D50" s="32"/>
      <x:c r="E50" s="32"/>
      <x:c r="F50" s="10">
        <x:f>SUM(C50:E50)</x:f>
        <x:v>0</x:v>
      </x:c>
      <x:c r="G50" s="14">
        <x:f>F50/SUM(F50:F54)</x:f>
        <x:v>0</x:v>
      </x:c>
    </x:row>
    <x:row r="51" spans="1:7" s="5" customFormat="1" ht="14.1" customHeight="1">
      <x:c r="A51" s="69"/>
      <x:c r="B51" s="49" t="s">
        <x:v>22</x:v>
      </x:c>
      <x:c r="C51" s="33"/>
      <x:c r="D51" s="33"/>
      <x:c r="E51" s="33">
        <x:v>1</x:v>
      </x:c>
      <x:c r="F51" s="20">
        <x:f t="shared" ref="F51:F99" si="0">SUM(C51:E51)</x:f>
        <x:v>1</x:v>
      </x:c>
      <x:c r="G51" s="22">
        <x:f>F51/SUM(F50:F54)</x:f>
        <x:v>0.0071428571428571426</x:v>
      </x:c>
    </x:row>
    <x:row r="52" spans="1:7" s="5" customFormat="1" ht="14.1" customHeight="1">
      <x:c r="A52" s="69"/>
      <x:c r="B52" s="49" t="s">
        <x:v>33</x:v>
      </x:c>
      <x:c r="C52" s="33">
        <x:f>23</x:f>
        <x:v>23</x:v>
      </x:c>
      <x:c r="D52" s="33">
        <x:v>8</x:v>
      </x:c>
      <x:c r="E52" s="33">
        <x:v>5</x:v>
      </x:c>
      <x:c r="F52" s="20">
        <x:f t="shared" si="0"/>
        <x:v>36</x:v>
      </x:c>
      <x:c r="G52" s="22">
        <x:f>F52/SUM(F50:F54)</x:f>
        <x:v>0.25714285714285712</x:v>
      </x:c>
    </x:row>
    <x:row r="53" spans="1:7" s="5" customFormat="1" ht="14.1" customHeight="1">
      <x:c r="A53" s="70"/>
      <x:c r="B53" s="49" t="s">
        <x:v>34</x:v>
      </x:c>
      <x:c r="C53" s="33">
        <x:f>16+5+7</x:f>
        <x:v>28</x:v>
      </x:c>
      <x:c r="D53" s="33">
        <x:v>12</x:v>
      </x:c>
      <x:c r="E53" s="33">
        <x:v>8</x:v>
      </x:c>
      <x:c r="F53" s="20">
        <x:f t="shared" si="0"/>
        <x:v>48</x:v>
      </x:c>
      <x:c r="G53" s="22">
        <x:f>F53/SUM(F50:F54)</x:f>
        <x:v>0.34285714285714286</x:v>
      </x:c>
    </x:row>
    <x:row r="54" spans="1:7" s="5" customFormat="1" ht="14.1" customHeight="1">
      <x:c r="A54" s="71"/>
      <x:c r="B54" s="50" t="s">
        <x:v>42</x:v>
      </x:c>
      <x:c r="C54" s="34">
        <x:f>11</x:f>
        <x:v>11</x:v>
      </x:c>
      <x:c r="D54" s="34">
        <x:v>26</x:v>
      </x:c>
      <x:c r="E54" s="34">
        <x:v>18</x:v>
      </x:c>
      <x:c r="F54" s="24">
        <x:f t="shared" si="0"/>
        <x:v>55</x:v>
      </x:c>
      <x:c r="G54" s="23">
        <x:f>F54/SUM(F50:F54)</x:f>
        <x:v>0.39285714285714285</x:v>
      </x:c>
    </x:row>
    <x:row r="55" spans="1:7" s="5" customFormat="1" ht="14.1" customHeight="1">
      <x:c r="A55" s="72" t="s">
        <x:v>11</x:v>
      </x:c>
      <x:c r="B55" s="48" t="s">
        <x:v>17</x:v>
      </x:c>
      <x:c r="C55" s="35">
        <x:v>18</x:v>
      </x:c>
      <x:c r="D55" s="35">
        <x:v>8</x:v>
      </x:c>
      <x:c r="E55" s="35">
        <x:v>11</x:v>
      </x:c>
      <x:c r="F55" s="10">
        <x:f t="shared" si="0"/>
        <x:v>37</x:v>
      </x:c>
      <x:c r="G55" s="14">
        <x:f>F55/SUM(F55:F59)</x:f>
        <x:v>0.30327868852459017</x:v>
      </x:c>
    </x:row>
    <x:row r="56" spans="1:7" s="5" customFormat="1" ht="14.1" customHeight="1">
      <x:c r="A56" s="73"/>
      <x:c r="B56" s="49" t="s">
        <x:v>51</x:v>
      </x:c>
      <x:c r="C56" s="36">
        <x:v>12</x:v>
      </x:c>
      <x:c r="D56" s="36">
        <x:v>5</x:v>
      </x:c>
      <x:c r="E56" s="36">
        <x:v>6</x:v>
      </x:c>
      <x:c r="F56" s="20">
        <x:f t="shared" si="0"/>
        <x:v>23</x:v>
      </x:c>
      <x:c r="G56" s="22">
        <x:f>F56/SUM(F55:F59)</x:f>
        <x:v>0.18852459016393441</x:v>
      </x:c>
    </x:row>
    <x:row r="57" spans="1:7" s="5" customFormat="1" ht="14.1" customHeight="1">
      <x:c r="A57" s="73"/>
      <x:c r="B57" s="49" t="s">
        <x:v>19</x:v>
      </x:c>
      <x:c r="C57" s="36">
        <x:v>19</x:v>
      </x:c>
      <x:c r="D57" s="36">
        <x:v>8</x:v>
      </x:c>
      <x:c r="E57" s="36">
        <x:v>13</x:v>
      </x:c>
      <x:c r="F57" s="20">
        <x:f t="shared" si="0"/>
        <x:v>40</x:v>
      </x:c>
      <x:c r="G57" s="22">
        <x:f>F57/SUM(F55:F59)</x:f>
        <x:v>0.32786885245901637</x:v>
      </x:c>
    </x:row>
    <x:row r="58" spans="1:7" s="5" customFormat="1" ht="14.1" customHeight="1">
      <x:c r="A58" s="73"/>
      <x:c r="B58" s="49" t="s">
        <x:v>47</x:v>
      </x:c>
      <x:c r="C58" s="36">
        <x:v>13</x:v>
      </x:c>
      <x:c r="D58" s="36">
        <x:v>7</x:v>
      </x:c>
      <x:c r="E58" s="36">
        <x:v>1</x:v>
      </x:c>
      <x:c r="F58" s="20">
        <x:f t="shared" si="0"/>
        <x:v>21</x:v>
      </x:c>
      <x:c r="G58" s="22">
        <x:f>F58/SUM(F55:F59)</x:f>
        <x:v>0.1721311475409836</x:v>
      </x:c>
    </x:row>
    <x:row r="59" spans="1:7" s="5" customFormat="1" ht="14.1" customHeight="1">
      <x:c r="A59" s="74"/>
      <x:c r="B59" s="50" t="s">
        <x:v>72</x:v>
      </x:c>
      <x:c r="C59" s="39"/>
      <x:c r="D59" s="39"/>
      <x:c r="E59" s="39">
        <x:v>1</x:v>
      </x:c>
      <x:c r="F59" s="24">
        <x:f t="shared" si="0"/>
        <x:v>1</x:v>
      </x:c>
      <x:c r="G59" s="23">
        <x:f>F59/SUM(F55:F59)</x:f>
        <x:v>0.0081967213114754103</x:v>
      </x:c>
    </x:row>
    <x:row r="60" spans="1:7" s="5" customFormat="1" ht="14.1" customHeight="1">
      <x:c r="A60" s="68" t="s">
        <x:v>10</x:v>
      </x:c>
      <x:c r="B60" s="48" t="s">
        <x:v>50</x:v>
      </x:c>
      <x:c r="C60" s="32"/>
      <x:c r="D60" s="32"/>
      <x:c r="E60" s="32"/>
      <x:c r="F60" s="10">
        <x:f t="shared" si="0"/>
        <x:v>0</x:v>
      </x:c>
      <x:c r="G60" s="14">
        <x:f>F60/SUM(F60:F64)</x:f>
        <x:v>0</x:v>
      </x:c>
    </x:row>
    <x:row r="61" spans="1:7" s="5" customFormat="1" ht="14.1" customHeight="1">
      <x:c r="A61" s="69"/>
      <x:c r="B61" s="49" t="s">
        <x:v>53</x:v>
      </x:c>
      <x:c r="C61" s="33"/>
      <x:c r="D61" s="33"/>
      <x:c r="E61" s="33"/>
      <x:c r="F61" s="20">
        <x:f t="shared" si="0"/>
        <x:v>0</x:v>
      </x:c>
      <x:c r="G61" s="22">
        <x:f>F61/SUM(F60:F64)</x:f>
        <x:v>0</x:v>
      </x:c>
    </x:row>
    <x:row r="62" spans="1:7" s="5" customFormat="1" ht="14.1" customHeight="1">
      <x:c r="A62" s="69"/>
      <x:c r="B62" s="49" t="s">
        <x:v>21</x:v>
      </x:c>
      <x:c r="C62" s="33"/>
      <x:c r="D62" s="33"/>
      <x:c r="E62" s="33">
        <x:v>1</x:v>
      </x:c>
      <x:c r="F62" s="20">
        <x:f t="shared" si="0"/>
        <x:v>1</x:v>
      </x:c>
      <x:c r="G62" s="22">
        <x:f>F62/SUM(F60:F64)</x:f>
        <x:v>1</x:v>
      </x:c>
    </x:row>
    <x:row r="63" spans="1:7" s="5" customFormat="1" ht="14.1" customHeight="1">
      <x:c r="A63" s="70"/>
      <x:c r="B63" s="49" t="s">
        <x:v>45</x:v>
      </x:c>
      <x:c r="C63" s="33"/>
      <x:c r="D63" s="33"/>
      <x:c r="E63" s="33"/>
      <x:c r="F63" s="20">
        <x:f t="shared" si="0"/>
        <x:v>0</x:v>
      </x:c>
      <x:c r="G63" s="22">
        <x:f>F63/SUM(F60:F64)</x:f>
        <x:v>0</x:v>
      </x:c>
    </x:row>
    <x:row r="64" spans="1:7" s="5" customFormat="1" ht="14.1" customHeight="1">
      <x:c r="A64" s="71"/>
      <x:c r="B64" s="50" t="s">
        <x:v>62</x:v>
      </x:c>
      <x:c r="C64" s="34"/>
      <x:c r="D64" s="34"/>
      <x:c r="E64" s="34"/>
      <x:c r="F64" s="24">
        <x:f t="shared" si="0"/>
        <x:v>0</x:v>
      </x:c>
      <x:c r="G64" s="23">
        <x:f>F64/SUM(F60:F64)</x:f>
        <x:v>0</x:v>
      </x:c>
    </x:row>
    <x:row r="65" spans="1:7" s="5" customFormat="1" ht="15.75" customHeight="1">
      <x:c r="A65" s="68" t="s">
        <x:v>38</x:v>
      </x:c>
      <x:c r="B65" s="48" t="s">
        <x:v>27</x:v>
      </x:c>
      <x:c r="C65" s="32"/>
      <x:c r="D65" s="32"/>
      <x:c r="E65" s="32"/>
      <x:c r="F65" s="10">
        <x:f t="shared" si="0"/>
        <x:v>0</x:v>
      </x:c>
      <x:c r="G65" s="14">
        <x:f>F65/SUM(F65:F69)</x:f>
        <x:v>0</x:v>
      </x:c>
    </x:row>
    <x:row r="66" spans="1:7" s="5" customFormat="1" ht="15.75" customHeight="1">
      <x:c r="A66" s="69"/>
      <x:c r="B66" s="49" t="s">
        <x:v>22</x:v>
      </x:c>
      <x:c r="C66" s="33"/>
      <x:c r="D66" s="33"/>
      <x:c r="E66" s="33"/>
      <x:c r="F66" s="20">
        <x:f t="shared" si="0"/>
        <x:v>0</x:v>
      </x:c>
      <x:c r="G66" s="22">
        <x:f>F66/SUM(F65:F69)</x:f>
        <x:v>0</x:v>
      </x:c>
    </x:row>
    <x:row r="67" spans="1:7" s="5" customFormat="1" ht="15.75" customHeight="1">
      <x:c r="A67" s="69"/>
      <x:c r="B67" s="49" t="s">
        <x:v>33</x:v>
      </x:c>
      <x:c r="C67" s="33">
        <x:v>3</x:v>
      </x:c>
      <x:c r="D67" s="33">
        <x:v>6</x:v>
      </x:c>
      <x:c r="E67" s="33">
        <x:v>3</x:v>
      </x:c>
      <x:c r="F67" s="20">
        <x:f t="shared" si="0"/>
        <x:v>12</x:v>
      </x:c>
      <x:c r="G67" s="22">
        <x:f>F67/SUM(F65:F69)</x:f>
        <x:v>0.085714285714285715</x:v>
      </x:c>
    </x:row>
    <x:row r="68" spans="1:7" s="5" customFormat="1" ht="15.75" customHeight="1">
      <x:c r="A68" s="70"/>
      <x:c r="B68" s="49" t="s">
        <x:v>34</x:v>
      </x:c>
      <x:c r="C68" s="33">
        <x:v>29</x:v>
      </x:c>
      <x:c r="D68" s="33">
        <x:v>9</x:v>
      </x:c>
      <x:c r="E68" s="33">
        <x:v>10</x:v>
      </x:c>
      <x:c r="F68" s="20">
        <x:f t="shared" si="0"/>
        <x:v>48</x:v>
      </x:c>
      <x:c r="G68" s="22">
        <x:f>F68/SUM(F65:F69)</x:f>
        <x:v>0.34285714285714286</x:v>
      </x:c>
    </x:row>
    <x:row r="69" spans="1:7" s="5" customFormat="1" ht="15.75" customHeight="1">
      <x:c r="A69" s="71"/>
      <x:c r="B69" s="50" t="s">
        <x:v>42</x:v>
      </x:c>
      <x:c r="C69" s="34">
        <x:v>30</x:v>
      </x:c>
      <x:c r="D69" s="34">
        <x:v>31</x:v>
      </x:c>
      <x:c r="E69" s="34">
        <x:v>19</x:v>
      </x:c>
      <x:c r="F69" s="24">
        <x:f t="shared" si="0"/>
        <x:v>80</x:v>
      </x:c>
      <x:c r="G69" s="23">
        <x:f>F69/SUM(F65:F69)</x:f>
        <x:v>0.5714285714285714</x:v>
      </x:c>
    </x:row>
    <x:row r="70" spans="1:7" s="5" customFormat="1" ht="14.25" customHeight="1">
      <x:c r="A70" s="68" t="s">
        <x:v>37</x:v>
      </x:c>
      <x:c r="B70" s="48" t="s">
        <x:v>27</x:v>
      </x:c>
      <x:c r="C70" s="32"/>
      <x:c r="D70" s="32"/>
      <x:c r="E70" s="32"/>
      <x:c r="F70" s="10">
        <x:f t="shared" si="0"/>
        <x:v>0</x:v>
      </x:c>
      <x:c r="G70" s="14">
        <x:f>F70/SUM(F70:F74)</x:f>
        <x:v>0</x:v>
      </x:c>
    </x:row>
    <x:row r="71" spans="1:7" s="5" customFormat="1" ht="14.25" customHeight="1">
      <x:c r="A71" s="69"/>
      <x:c r="B71" s="49" t="s">
        <x:v>22</x:v>
      </x:c>
      <x:c r="C71" s="33">
        <x:v>1</x:v>
      </x:c>
      <x:c r="D71" s="33">
        <x:v>4</x:v>
      </x:c>
      <x:c r="E71" s="33"/>
      <x:c r="F71" s="20">
        <x:f t="shared" si="0"/>
        <x:v>5</x:v>
      </x:c>
      <x:c r="G71" s="22">
        <x:f>F71/SUM(F70:F74)</x:f>
        <x:v>0.034965034965034969</x:v>
      </x:c>
    </x:row>
    <x:row r="72" spans="1:7" ht="14.25" customHeight="1">
      <x:c r="A72" s="69"/>
      <x:c r="B72" s="49" t="s">
        <x:v>33</x:v>
      </x:c>
      <x:c r="C72" s="33">
        <x:v>5</x:v>
      </x:c>
      <x:c r="D72" s="33">
        <x:v>6</x:v>
      </x:c>
      <x:c r="E72" s="33">
        <x:v>2</x:v>
      </x:c>
      <x:c r="F72" s="20">
        <x:f t="shared" si="0"/>
        <x:v>13</x:v>
      </x:c>
      <x:c r="G72" s="22">
        <x:f>F72/SUM(F70:F74)</x:f>
        <x:v>0.090909090909090912</x:v>
      </x:c>
    </x:row>
    <x:row r="73" spans="1:7" ht="14.25" customHeight="1">
      <x:c r="A73" s="70"/>
      <x:c r="B73" s="49" t="s">
        <x:v>34</x:v>
      </x:c>
      <x:c r="C73" s="33">
        <x:v>18</x:v>
      </x:c>
      <x:c r="D73" s="33">
        <x:v>8</x:v>
      </x:c>
      <x:c r="E73" s="33">
        <x:v>10</x:v>
      </x:c>
      <x:c r="F73" s="20">
        <x:f t="shared" si="0"/>
        <x:v>36</x:v>
      </x:c>
      <x:c r="G73" s="22">
        <x:f>F73/SUM(F70:F74)</x:f>
        <x:v>0.25174825174825177</x:v>
      </x:c>
    </x:row>
    <x:row r="74" spans="1:7" ht="14.25" customHeight="1">
      <x:c r="A74" s="71"/>
      <x:c r="B74" s="50" t="s">
        <x:v>42</x:v>
      </x:c>
      <x:c r="C74" s="34">
        <x:v>38</x:v>
      </x:c>
      <x:c r="D74" s="34">
        <x:v>31</x:v>
      </x:c>
      <x:c r="E74" s="34">
        <x:v>20</x:v>
      </x:c>
      <x:c r="F74" s="24">
        <x:f t="shared" si="0"/>
        <x:v>89</x:v>
      </x:c>
      <x:c r="G74" s="23">
        <x:f>F74/SUM(F70:F74)</x:f>
        <x:v>0.6223776223776224</x:v>
      </x:c>
    </x:row>
    <x:row r="75" spans="1:7" s="5" customFormat="1" ht="14.25" customHeight="1">
      <x:c r="A75" s="68" t="s">
        <x:v>14</x:v>
      </x:c>
      <x:c r="B75" s="48" t="s">
        <x:v>27</x:v>
      </x:c>
      <x:c r="C75" s="32">
        <x:v>4</x:v>
      </x:c>
      <x:c r="D75" s="32">
        <x:v>2</x:v>
      </x:c>
      <x:c r="E75" s="32"/>
      <x:c r="F75" s="10">
        <x:f t="shared" si="0"/>
        <x:v>6</x:v>
      </x:c>
      <x:c r="G75" s="14">
        <x:f>F75/SUM(F75:F79)</x:f>
        <x:v>0.042857142857142858</x:v>
      </x:c>
    </x:row>
    <x:row r="76" spans="1:7" s="5" customFormat="1" ht="14.25" customHeight="1">
      <x:c r="A76" s="69"/>
      <x:c r="B76" s="49" t="s">
        <x:v>22</x:v>
      </x:c>
      <x:c r="C76" s="33">
        <x:v>3</x:v>
      </x:c>
      <x:c r="D76" s="33">
        <x:v>1</x:v>
      </x:c>
      <x:c r="E76" s="33">
        <x:v>2</x:v>
      </x:c>
      <x:c r="F76" s="20">
        <x:f t="shared" si="0"/>
        <x:v>6</x:v>
      </x:c>
      <x:c r="G76" s="22">
        <x:f>F76/SUM(F75:F79)</x:f>
        <x:v>0.042857142857142858</x:v>
      </x:c>
    </x:row>
    <x:row r="77" spans="1:7" s="2" customFormat="1" ht="14.25" customHeight="1">
      <x:c r="A77" s="69"/>
      <x:c r="B77" s="49" t="s">
        <x:v>33</x:v>
      </x:c>
      <x:c r="C77" s="33">
        <x:f>13+10+8</x:f>
        <x:v>31</x:v>
      </x:c>
      <x:c r="D77" s="33">
        <x:v>18</x:v>
      </x:c>
      <x:c r="E77" s="33">
        <x:v>3</x:v>
      </x:c>
      <x:c r="F77" s="20">
        <x:f t="shared" si="0"/>
        <x:v>52</x:v>
      </x:c>
      <x:c r="G77" s="22">
        <x:f>F77/SUM(F75:F79)</x:f>
        <x:v>0.37142857142857144</x:v>
      </x:c>
    </x:row>
    <x:row r="78" spans="1:7" s="2" customFormat="1" ht="14.25" customHeight="1">
      <x:c r="A78" s="70"/>
      <x:c r="B78" s="49" t="s">
        <x:v>34</x:v>
      </x:c>
      <x:c r="C78" s="33">
        <x:v>12</x:v>
      </x:c>
      <x:c r="D78" s="33">
        <x:v>11</x:v>
      </x:c>
      <x:c r="E78" s="33">
        <x:v>7</x:v>
      </x:c>
      <x:c r="F78" s="20">
        <x:f t="shared" si="0"/>
        <x:v>30</x:v>
      </x:c>
      <x:c r="G78" s="22">
        <x:f>F78/SUM(F75:F79)</x:f>
        <x:v>0.21428571428571427</x:v>
      </x:c>
    </x:row>
    <x:row r="79" spans="1:7" s="2" customFormat="1" ht="14.25" customHeight="1">
      <x:c r="A79" s="71"/>
      <x:c r="B79" s="50" t="s">
        <x:v>42</x:v>
      </x:c>
      <x:c r="C79" s="34">
        <x:v>12</x:v>
      </x:c>
      <x:c r="D79" s="34">
        <x:v>14</x:v>
      </x:c>
      <x:c r="E79" s="34">
        <x:v>20</x:v>
      </x:c>
      <x:c r="F79" s="24">
        <x:f t="shared" si="0"/>
        <x:v>46</x:v>
      </x:c>
      <x:c r="G79" s="23">
        <x:f>F79/SUM(F75:F79)</x:f>
        <x:v>0.32857142857142857</x:v>
      </x:c>
    </x:row>
    <x:row r="80" spans="1:7" s="5" customFormat="1" ht="14.25" customHeight="1">
      <x:c r="A80" s="68" t="s">
        <x:v>39</x:v>
      </x:c>
      <x:c r="B80" s="48" t="s">
        <x:v>27</x:v>
      </x:c>
      <x:c r="C80" s="32"/>
      <x:c r="D80" s="32">
        <x:v>1</x:v>
      </x:c>
      <x:c r="E80" s="32"/>
      <x:c r="F80" s="10">
        <x:f t="shared" si="0"/>
        <x:v>1</x:v>
      </x:c>
      <x:c r="G80" s="14">
        <x:f>F80/SUM(F80:F84)</x:f>
        <x:v>0.0071428571428571426</x:v>
      </x:c>
    </x:row>
    <x:row r="81" spans="1:7" s="5" customFormat="1" ht="14.25" customHeight="1">
      <x:c r="A81" s="69"/>
      <x:c r="B81" s="49" t="s">
        <x:v>22</x:v>
      </x:c>
      <x:c r="C81" s="33">
        <x:v>2</x:v>
      </x:c>
      <x:c r="D81" s="33"/>
      <x:c r="E81" s="33">
        <x:v>3</x:v>
      </x:c>
      <x:c r="F81" s="20">
        <x:f t="shared" si="0"/>
        <x:v>5</x:v>
      </x:c>
      <x:c r="G81" s="22">
        <x:f>F81/SUM(F80:F84)</x:f>
        <x:v>0.035714285714285712</x:v>
      </x:c>
    </x:row>
    <x:row r="82" spans="1:7" s="2" customFormat="1" ht="14.25" customHeight="1">
      <x:c r="A82" s="69"/>
      <x:c r="B82" s="49" t="s">
        <x:v>33</x:v>
      </x:c>
      <x:c r="C82" s="33">
        <x:v>10</x:v>
      </x:c>
      <x:c r="D82" s="33">
        <x:v>7</x:v>
      </x:c>
      <x:c r="E82" s="33">
        <x:v>5</x:v>
      </x:c>
      <x:c r="F82" s="20">
        <x:f t="shared" si="0"/>
        <x:v>22</x:v>
      </x:c>
      <x:c r="G82" s="22">
        <x:f>F82/SUM(F80:F84)</x:f>
        <x:v>0.15714285714285714</x:v>
      </x:c>
    </x:row>
    <x:row r="83" spans="1:7" s="2" customFormat="1" ht="14.25" customHeight="1">
      <x:c r="A83" s="70"/>
      <x:c r="B83" s="49" t="s">
        <x:v>34</x:v>
      </x:c>
      <x:c r="C83" s="33">
        <x:f>8+11+9</x:f>
        <x:v>28</x:v>
      </x:c>
      <x:c r="D83" s="33">
        <x:v>11</x:v>
      </x:c>
      <x:c r="E83" s="33">
        <x:v>5</x:v>
      </x:c>
      <x:c r="F83" s="20">
        <x:f t="shared" si="0"/>
        <x:v>44</x:v>
      </x:c>
      <x:c r="G83" s="22">
        <x:f>F83/SUM(F80:F84)</x:f>
        <x:v>0.31428571428571428</x:v>
      </x:c>
    </x:row>
    <x:row r="84" spans="1:7" s="2" customFormat="1" ht="14.25" customHeight="1">
      <x:c r="A84" s="71"/>
      <x:c r="B84" s="50" t="s">
        <x:v>42</x:v>
      </x:c>
      <x:c r="C84" s="34">
        <x:f>9+4+9</x:f>
        <x:v>22</x:v>
      </x:c>
      <x:c r="D84" s="34">
        <x:v>27</x:v>
      </x:c>
      <x:c r="E84" s="34">
        <x:v>19</x:v>
      </x:c>
      <x:c r="F84" s="24">
        <x:f t="shared" si="0"/>
        <x:v>68</x:v>
      </x:c>
      <x:c r="G84" s="23">
        <x:f>F84/SUM(F80:F84)</x:f>
        <x:v>0.48571428571428571</x:v>
      </x:c>
    </x:row>
    <x:row r="85" spans="1:7">
      <x:c r="A85" s="68" t="s">
        <x:v>40</x:v>
      </x:c>
      <x:c r="B85" s="48" t="s">
        <x:v>27</x:v>
      </x:c>
      <x:c r="C85" s="32">
        <x:v>1</x:v>
      </x:c>
      <x:c r="D85" s="32">
        <x:v>1</x:v>
      </x:c>
      <x:c r="E85" s="32"/>
      <x:c r="F85" s="10">
        <x:f t="shared" si="0"/>
        <x:v>2</x:v>
      </x:c>
      <x:c r="G85" s="14">
        <x:f>F85/SUM(F85:F89)</x:f>
        <x:v>0.014285714285714285</x:v>
      </x:c>
    </x:row>
    <x:row r="86" spans="1:7">
      <x:c r="A86" s="69"/>
      <x:c r="B86" s="49" t="s">
        <x:v>22</x:v>
      </x:c>
      <x:c r="C86" s="33">
        <x:v>1</x:v>
      </x:c>
      <x:c r="D86" s="33">
        <x:v>1</x:v>
      </x:c>
      <x:c r="E86" s="33"/>
      <x:c r="F86" s="20">
        <x:f t="shared" si="0"/>
        <x:v>2</x:v>
      </x:c>
      <x:c r="G86" s="22">
        <x:f>F86/SUM(F85:F89)</x:f>
        <x:v>0.014285714285714285</x:v>
      </x:c>
    </x:row>
    <x:row r="87" spans="1:7">
      <x:c r="A87" s="69"/>
      <x:c r="B87" s="49" t="s">
        <x:v>33</x:v>
      </x:c>
      <x:c r="C87" s="33">
        <x:v>33</x:v>
      </x:c>
      <x:c r="D87" s="33">
        <x:v>10</x:v>
      </x:c>
      <x:c r="E87" s="33">
        <x:v>8</x:v>
      </x:c>
      <x:c r="F87" s="20">
        <x:f t="shared" si="0"/>
        <x:v>51</x:v>
      </x:c>
      <x:c r="G87" s="22">
        <x:f>F87/SUM(F85:F89)</x:f>
        <x:v>0.36428571428571427</x:v>
      </x:c>
    </x:row>
    <x:row r="88" spans="1:7">
      <x:c r="A88" s="70"/>
      <x:c r="B88" s="49" t="s">
        <x:v>34</x:v>
      </x:c>
      <x:c r="C88" s="33">
        <x:v>13</x:v>
      </x:c>
      <x:c r="D88" s="33">
        <x:v>8</x:v>
      </x:c>
      <x:c r="E88" s="33">
        <x:v>7</x:v>
      </x:c>
      <x:c r="F88" s="20">
        <x:f t="shared" si="0"/>
        <x:v>28</x:v>
      </x:c>
      <x:c r="G88" s="22">
        <x:f>F88/SUM(F85:F89)</x:f>
        <x:v>0.20000000000000001</x:v>
      </x:c>
    </x:row>
    <x:row r="89" spans="1:7">
      <x:c r="A89" s="71"/>
      <x:c r="B89" s="50" t="s">
        <x:v>42</x:v>
      </x:c>
      <x:c r="C89" s="34">
        <x:v>14</x:v>
      </x:c>
      <x:c r="D89" s="34">
        <x:v>26</x:v>
      </x:c>
      <x:c r="E89" s="34">
        <x:v>17</x:v>
      </x:c>
      <x:c r="F89" s="24">
        <x:f t="shared" si="0"/>
        <x:v>57</x:v>
      </x:c>
      <x:c r="G89" s="23">
        <x:f>F89/SUM(F85:F89)</x:f>
        <x:v>0.40714285714285714</x:v>
      </x:c>
    </x:row>
    <x:row r="90" spans="1:7">
      <x:c r="A90" s="68" t="s">
        <x:v>41</x:v>
      </x:c>
      <x:c r="B90" s="48" t="s">
        <x:v>27</x:v>
      </x:c>
      <x:c r="C90" s="32"/>
      <x:c r="D90" s="32">
        <x:v>1</x:v>
      </x:c>
      <x:c r="E90" s="32"/>
      <x:c r="F90" s="10">
        <x:f t="shared" si="0"/>
        <x:v>1</x:v>
      </x:c>
      <x:c r="G90" s="14">
        <x:f>F90/SUM(F90:F94)</x:f>
        <x:v>0.0071428571428571426</x:v>
      </x:c>
    </x:row>
    <x:row r="91" spans="1:7">
      <x:c r="A91" s="69"/>
      <x:c r="B91" s="49" t="s">
        <x:v>22</x:v>
      </x:c>
      <x:c r="C91" s="33"/>
      <x:c r="D91" s="33"/>
      <x:c r="E91" s="33"/>
      <x:c r="F91" s="20">
        <x:f t="shared" si="0"/>
        <x:v>0</x:v>
      </x:c>
      <x:c r="G91" s="22">
        <x:f>F91/SUM(F90:F94)</x:f>
        <x:v>0</x:v>
      </x:c>
    </x:row>
    <x:row r="92" spans="1:7">
      <x:c r="A92" s="69"/>
      <x:c r="B92" s="49" t="s">
        <x:v>33</x:v>
      </x:c>
      <x:c r="C92" s="33">
        <x:v>7</x:v>
      </x:c>
      <x:c r="D92" s="33">
        <x:v>7</x:v>
      </x:c>
      <x:c r="E92" s="33">
        <x:v>2</x:v>
      </x:c>
      <x:c r="F92" s="20">
        <x:f t="shared" si="0"/>
        <x:v>16</x:v>
      </x:c>
      <x:c r="G92" s="22">
        <x:f>F92/SUM(F90:F94)</x:f>
        <x:v>0.11428571428571428</x:v>
      </x:c>
    </x:row>
    <x:row r="93" spans="1:7">
      <x:c r="A93" s="70"/>
      <x:c r="B93" s="49" t="s">
        <x:v>34</x:v>
      </x:c>
      <x:c r="C93" s="33">
        <x:v>20</x:v>
      </x:c>
      <x:c r="D93" s="33">
        <x:v>10</x:v>
      </x:c>
      <x:c r="E93" s="33">
        <x:v>7</x:v>
      </x:c>
      <x:c r="F93" s="20">
        <x:f t="shared" si="0"/>
        <x:v>37</x:v>
      </x:c>
      <x:c r="G93" s="22">
        <x:f>F93/SUM(F90:F94)</x:f>
        <x:v>0.26428571428571429</x:v>
      </x:c>
    </x:row>
    <x:row r="94" spans="1:7">
      <x:c r="A94" s="71"/>
      <x:c r="B94" s="50" t="s">
        <x:v>42</x:v>
      </x:c>
      <x:c r="C94" s="34">
        <x:f>16+7+12</x:f>
        <x:v>35</x:v>
      </x:c>
      <x:c r="D94" s="34">
        <x:v>28</x:v>
      </x:c>
      <x:c r="E94" s="34">
        <x:v>23</x:v>
      </x:c>
      <x:c r="F94" s="24">
        <x:f t="shared" si="0"/>
        <x:v>86</x:v>
      </x:c>
      <x:c r="G94" s="23">
        <x:f>F94/SUM(F90:F94)</x:f>
        <x:v>0.61428571428571432</x:v>
      </x:c>
    </x:row>
    <x:row r="95" spans="1:7">
      <x:c r="A95" s="68" t="s">
        <x:v>36</x:v>
      </x:c>
      <x:c r="B95" s="48" t="s">
        <x:v>27</x:v>
      </x:c>
      <x:c r="C95" s="32">
        <x:v>1</x:v>
      </x:c>
      <x:c r="D95" s="32">
        <x:v>4</x:v>
      </x:c>
      <x:c r="E95" s="32"/>
      <x:c r="F95" s="10">
        <x:f t="shared" si="0"/>
        <x:v>5</x:v>
      </x:c>
      <x:c r="G95" s="14">
        <x:f>F95/SUM(F95:F99)</x:f>
        <x:v>0.035714285714285712</x:v>
      </x:c>
    </x:row>
    <x:row r="96" spans="1:7">
      <x:c r="A96" s="69"/>
      <x:c r="B96" s="49" t="s">
        <x:v>22</x:v>
      </x:c>
      <x:c r="C96" s="33">
        <x:v>2</x:v>
      </x:c>
      <x:c r="D96" s="33">
        <x:v>1</x:v>
      </x:c>
      <x:c r="E96" s="33"/>
      <x:c r="F96" s="20">
        <x:f t="shared" si="0"/>
        <x:v>3</x:v>
      </x:c>
      <x:c r="G96" s="22">
        <x:f>F96/SUM(F95:F99)</x:f>
        <x:v>0.021428571428571429</x:v>
      </x:c>
    </x:row>
    <x:row r="97" spans="1:7">
      <x:c r="A97" s="69"/>
      <x:c r="B97" s="49" t="s">
        <x:v>33</x:v>
      </x:c>
      <x:c r="C97" s="33">
        <x:v>17</x:v>
      </x:c>
      <x:c r="D97" s="33">
        <x:v>7</x:v>
      </x:c>
      <x:c r="E97" s="33">
        <x:v>6</x:v>
      </x:c>
      <x:c r="F97" s="20">
        <x:f t="shared" si="0"/>
        <x:v>30</x:v>
      </x:c>
      <x:c r="G97" s="22">
        <x:f>F97/SUM(F95:F99)</x:f>
        <x:v>0.21428571428571427</x:v>
      </x:c>
    </x:row>
    <x:row r="98" spans="1:7">
      <x:c r="A98" s="70"/>
      <x:c r="B98" s="49" t="s">
        <x:v>34</x:v>
      </x:c>
      <x:c r="C98" s="33">
        <x:v>28</x:v>
      </x:c>
      <x:c r="D98" s="33">
        <x:v>10</x:v>
      </x:c>
      <x:c r="E98" s="33">
        <x:v>10</x:v>
      </x:c>
      <x:c r="F98" s="20">
        <x:f t="shared" si="0"/>
        <x:v>48</x:v>
      </x:c>
      <x:c r="G98" s="22">
        <x:f>F98/SUM(F95:F99)</x:f>
        <x:v>0.34285714285714286</x:v>
      </x:c>
    </x:row>
    <x:row r="99" spans="1:7">
      <x:c r="A99" s="71"/>
      <x:c r="B99" s="50" t="s">
        <x:v>42</x:v>
      </x:c>
      <x:c r="C99" s="34">
        <x:v>14</x:v>
      </x:c>
      <x:c r="D99" s="34">
        <x:v>24</x:v>
      </x:c>
      <x:c r="E99" s="34">
        <x:v>16</x:v>
      </x:c>
      <x:c r="F99" s="24">
        <x:f t="shared" si="0"/>
        <x:v>54</x:v>
      </x:c>
      <x:c r="G99" s="23">
        <x:f>F99/SUM(F95:F99)</x:f>
        <x:v>0.38571428571428573</x:v>
      </x:c>
    </x:row>
    <x:row r="100" spans="1:7" ht="124.5" customHeight="1">
      <x:c r="A100" s="47" t="s">
        <x:v>20</x:v>
      </x:c>
      <x:c r="B100" s="81"/>
      <x:c r="C100" s="82"/>
      <x:c r="D100" s="82"/>
      <x:c r="E100" s="82"/>
      <x:c r="F100" s="82"/>
      <x:c r="G100" s="83"/>
    </x:row>
    <x:row r="101" spans="1:7" ht="124.5" customHeight="1">
      <x:c r="A101" s="47" t="s">
        <x:v>15</x:v>
      </x:c>
      <x:c r="B101" s="75"/>
      <x:c r="C101" s="76"/>
      <x:c r="D101" s="76"/>
      <x:c r="E101" s="76"/>
      <x:c r="F101" s="76"/>
      <x:c r="G101" s="77"/>
    </x:row>
    <x:row r="102" spans="1:7" ht="124.5" customHeight="1">
      <x:c r="A102" s="47" t="s">
        <x:v>25</x:v>
      </x:c>
      <x:c r="B102" s="75"/>
      <x:c r="C102" s="76"/>
      <x:c r="D102" s="76"/>
      <x:c r="E102" s="76"/>
      <x:c r="F102" s="76"/>
      <x:c r="G102" s="77"/>
    </x:row>
    <x:row r="103" spans="1:7" ht="124.5" customHeight="1">
      <x:c r="A103" s="47" t="s">
        <x:v>18</x:v>
      </x:c>
      <x:c r="B103" s="75"/>
      <x:c r="C103" s="76"/>
      <x:c r="D103" s="76"/>
      <x:c r="E103" s="76"/>
      <x:c r="F103" s="76"/>
      <x:c r="G103" s="77"/>
    </x:row>
    <x:row r="104" spans="1:7" ht="124.5" customHeight="1">
      <x:c r="A104" s="47" t="s">
        <x:v>28</x:v>
      </x:c>
      <x:c r="B104" s="75"/>
      <x:c r="C104" s="76"/>
      <x:c r="D104" s="76"/>
      <x:c r="E104" s="76"/>
      <x:c r="F104" s="76"/>
      <x:c r="G104" s="77"/>
    </x:row>
    <x:row r="105" spans="1:7" ht="124.5" customHeight="1">
      <x:c r="A105" s="19" t="s">
        <x:v>59</x:v>
      </x:c>
      <x:c r="B105" s="84" t="s">
        <x:v>0</x:v>
      </x:c>
      <x:c r="C105" s="85"/>
      <x:c r="D105" s="85"/>
      <x:c r="E105" s="85"/>
      <x:c r="F105" s="85"/>
      <x:c r="G105" s="86"/>
    </x:row>
    <x:row r="106" spans="1:7" s="2" customFormat="1" ht="124.5" customHeight="1">
      <x:c r="A106" s="19" t="s">
        <x:v>61</x:v>
      </x:c>
      <x:c r="B106" s="43"/>
      <x:c r="C106" s="43"/>
      <x:c r="D106" s="43"/>
      <x:c r="E106" s="43"/>
      <x:c r="F106" s="43"/>
      <x:c r="G106" s="44"/>
    </x:row>
    <x:row r="107" spans="1:7" ht="124.5" customHeight="1">
      <x:c r="A107" s="19" t="s">
        <x:v>60</x:v>
      </x:c>
      <x:c r="B107" s="78" t="s">
        <x:v>63</x:v>
      </x:c>
      <x:c r="C107" s="79"/>
      <x:c r="D107" s="78"/>
      <x:c r="E107" s="78"/>
      <x:c r="F107" s="78"/>
      <x:c r="G107" s="80"/>
    </x:row>
    <x:row r="108" spans="1:7" ht="16.399999999999999">
      <x:c r="A108" s="7"/>
      <x:c r="B108" s="8"/>
      <x:c r="C108" s="8"/>
      <x:c r="D108" s="8"/>
      <x:c r="E108" s="8"/>
      <x:c r="F108" s="8"/>
      <x:c r="G108" s="9"/>
    </x:row>
    <x:row r="109" spans="7:7">
      <x:c r="G109" s="3"/>
    </x:row>
    <x:row r="110" spans="7:7">
      <x:c r="G110" s="3"/>
    </x:row>
    <x:row r="111" spans="7:7">
      <x:c r="G111" s="3"/>
    </x:row>
    <x:row r="112" spans="7:7">
      <x:c r="G112" s="3"/>
    </x:row>
    <x:row r="113" spans="7:7">
      <x:c r="G113" s="3"/>
    </x:row>
    <x:row r="114" spans="7:7">
      <x:c r="G114" s="3"/>
    </x:row>
    <x:row r="115" spans="7:7">
      <x:c r="G115" s="3"/>
    </x:row>
    <x:row r="116" spans="7:7">
      <x:c r="G116" s="3"/>
    </x:row>
    <x:row r="117" spans="7:7">
      <x:c r="G117" s="3"/>
    </x:row>
    <x:row r="118" spans="7:7">
      <x:c r="G118" s="3"/>
    </x:row>
    <x:row r="119" spans="7:7">
      <x:c r="G119" s="3"/>
    </x:row>
    <x:row r="120" spans="7:7">
      <x:c r="G120" s="3"/>
    </x:row>
    <x:row r="121" spans="7:7">
      <x:c r="G121" s="3"/>
    </x:row>
    <x:row r="122" spans="7:7">
      <x:c r="G122" s="3"/>
    </x:row>
    <x:row r="123" spans="7:7">
      <x:c r="G123" s="3"/>
    </x:row>
    <x:row r="124" spans="7:7">
      <x:c r="G124" s="3"/>
    </x:row>
    <x:row r="125" spans="7:7">
      <x:c r="G125" s="3"/>
    </x:row>
    <x:row r="126" spans="7:7">
      <x:c r="G126" s="3"/>
    </x:row>
    <x:row r="127" spans="7:7">
      <x:c r="G127" s="3"/>
    </x:row>
    <x:row r="128" spans="7:7">
      <x:c r="G128" s="3"/>
    </x:row>
    <x:row r="129" spans="7:7">
      <x:c r="G129" s="3"/>
    </x:row>
    <x:row r="130" spans="7:7">
      <x:c r="G130" s="3"/>
    </x:row>
    <x:row r="131" spans="7:7">
      <x:c r="G131" s="3"/>
    </x:row>
    <x:row r="132" spans="7:7">
      <x:c r="G132" s="3"/>
    </x:row>
    <x:row r="133" spans="7:7">
      <x:c r="G133" s="3"/>
    </x:row>
    <x:row r="134" spans="7:7">
      <x:c r="G134" s="3"/>
    </x:row>
    <x:row r="135" spans="7:7">
      <x:c r="G135" s="3"/>
    </x:row>
    <x:row r="136" spans="7:7">
      <x:c r="G136" s="3"/>
    </x:row>
    <x:row r="137" spans="7:7">
      <x:c r="G137" s="3"/>
    </x:row>
    <x:row r="138" spans="7:7">
      <x:c r="G138" s="3"/>
    </x:row>
    <x:row r="139" spans="7:7">
      <x:c r="G139" s="3"/>
    </x:row>
    <x:row r="140" spans="7:7">
      <x:c r="G140" s="3"/>
    </x:row>
    <x:row r="141" spans="7:7">
      <x:c r="G141" s="3"/>
    </x:row>
    <x:row r="142" spans="7:7">
      <x:c r="G142" s="3"/>
    </x:row>
    <x:row r="143" spans="7:7">
      <x:c r="G143" s="3"/>
    </x:row>
    <x:row r="144" spans="7:7">
      <x:c r="G144" s="3"/>
    </x:row>
    <x:row r="145" spans="7:7">
      <x:c r="G145" s="3"/>
    </x:row>
    <x:row r="146" spans="7:7">
      <x:c r="G146" s="3"/>
    </x:row>
    <x:row r="147" spans="7:7">
      <x:c r="G147" s="3"/>
    </x:row>
    <x:row r="148" spans="7:7">
      <x:c r="G148" s="3"/>
    </x:row>
    <x:row r="149" spans="7:7">
      <x:c r="G149" s="3"/>
    </x:row>
    <x:row r="150" spans="7:7">
      <x:c r="G150" s="3"/>
    </x:row>
    <x:row r="151" spans="7:7">
      <x:c r="G151" s="3"/>
    </x:row>
    <x:row r="152" spans="7:7">
      <x:c r="G152" s="3"/>
    </x:row>
    <x:row r="153" spans="7:7">
      <x:c r="G153" s="3"/>
    </x:row>
    <x:row r="154" spans="7:7">
      <x:c r="G154" s="3"/>
    </x:row>
    <x:row r="155" spans="7:7">
      <x:c r="G155" s="3"/>
    </x:row>
    <x:row r="156" spans="7:7">
      <x:c r="G156" s="3"/>
    </x:row>
    <x:row r="157" spans="7:7">
      <x:c r="G157" s="3"/>
    </x:row>
    <x:row r="158" spans="7:7">
      <x:c r="G158" s="3"/>
    </x:row>
    <x:row r="159" spans="7:7">
      <x:c r="G159" s="3"/>
    </x:row>
    <x:row r="160" spans="7:7">
      <x:c r="G160" s="3"/>
    </x:row>
    <x:row r="161" spans="7:7">
      <x:c r="G161" s="3"/>
    </x:row>
    <x:row r="162" spans="7:7">
      <x:c r="G162" s="3"/>
    </x:row>
    <x:row r="163" spans="7:7">
      <x:c r="G163" s="3"/>
    </x:row>
    <x:row r="164" spans="7:7">
      <x:c r="G164" s="3"/>
    </x:row>
    <x:row r="165" spans="7:7">
      <x:c r="G165" s="3"/>
    </x:row>
    <x:row r="166" spans="7:7">
      <x:c r="G166" s="3"/>
    </x:row>
    <x:row r="167" spans="7:7">
      <x:c r="G167" s="3"/>
    </x:row>
    <x:row r="168" spans="7:7">
      <x:c r="G168" s="3"/>
    </x:row>
    <x:row r="169" spans="7:7">
      <x:c r="G169" s="3"/>
    </x:row>
    <x:row r="170" spans="7:7">
      <x:c r="G170" s="3"/>
    </x:row>
    <x:row r="171" spans="7:7">
      <x:c r="G171" s="3"/>
    </x:row>
    <x:row r="172" spans="7:7">
      <x:c r="G172" s="3"/>
    </x:row>
    <x:row r="173" spans="7:7">
      <x:c r="G173" s="3"/>
    </x:row>
    <x:row r="174" spans="7:7">
      <x:c r="G174" s="3"/>
    </x:row>
    <x:row r="175" spans="7:7">
      <x:c r="G175" s="3"/>
    </x:row>
    <x:row r="176" spans="7:7">
      <x:c r="G176" s="3"/>
    </x:row>
    <x:row r="177" spans="7:7">
      <x:c r="G177" s="3"/>
    </x:row>
    <x:row r="178" spans="7:7">
      <x:c r="G178" s="3"/>
    </x:row>
    <x:row r="179" spans="7:7">
      <x:c r="G179" s="3"/>
    </x:row>
    <x:row r="180" spans="7:7">
      <x:c r="G180" s="3"/>
    </x:row>
    <x:row r="181" spans="7:7">
      <x:c r="G181" s="3"/>
    </x:row>
    <x:row r="182" spans="7:7">
      <x:c r="G182" s="3"/>
    </x:row>
    <x:row r="183" spans="7:7">
      <x:c r="G183" s="3"/>
    </x:row>
    <x:row r="184" spans="7:7">
      <x:c r="G184" s="3"/>
    </x:row>
    <x:row r="185" spans="7:7">
      <x:c r="G185" s="3"/>
    </x:row>
    <x:row r="186" spans="7:7">
      <x:c r="G186" s="3"/>
    </x:row>
    <x:row r="187" spans="7:7">
      <x:c r="G187" s="3"/>
    </x:row>
    <x:row r="188" spans="7:7">
      <x:c r="G188" s="3"/>
    </x:row>
    <x:row r="189" spans="7:7">
      <x:c r="G189" s="3"/>
    </x:row>
    <x:row r="190" spans="7:7">
      <x:c r="G190" s="3"/>
    </x:row>
    <x:row r="191" spans="7:7">
      <x:c r="G191" s="3"/>
    </x:row>
    <x:row r="192" spans="7:7">
      <x:c r="G192" s="3"/>
    </x:row>
    <x:row r="193" spans="7:7">
      <x:c r="G193" s="3"/>
    </x:row>
    <x:row r="194" spans="7:7">
      <x:c r="G194" s="3"/>
    </x:row>
    <x:row r="195" spans="7:7">
      <x:c r="G195" s="3"/>
    </x:row>
    <x:row r="196" spans="7:7">
      <x:c r="G196" s="3"/>
    </x:row>
    <x:row r="197" spans="7:7">
      <x:c r="G197" s="3"/>
    </x:row>
    <x:row r="198" spans="7:7">
      <x:c r="G198" s="3"/>
    </x:row>
    <x:row r="199" spans="7:7">
      <x:c r="G199" s="3"/>
    </x:row>
    <x:row r="200" spans="7:7">
      <x:c r="G200" s="3"/>
    </x:row>
    <x:row r="201" spans="7:7">
      <x:c r="G201" s="3"/>
    </x:row>
    <x:row r="202" spans="7:7">
      <x:c r="G202" s="3"/>
    </x:row>
    <x:row r="203" spans="7:7">
      <x:c r="G203" s="3"/>
    </x:row>
    <x:row r="204" spans="7:7">
      <x:c r="G204" s="3"/>
    </x:row>
    <x:row r="205" spans="7:7">
      <x:c r="G205" s="3"/>
    </x:row>
    <x:row r="206" spans="7:7">
      <x:c r="G206" s="3"/>
    </x:row>
    <x:row r="207" spans="7:7">
      <x:c r="G207" s="3"/>
    </x:row>
    <x:row r="208" spans="7:7">
      <x:c r="G208" s="3"/>
    </x:row>
    <x:row r="209" spans="7:7">
      <x:c r="G209" s="3"/>
    </x:row>
    <x:row r="210" spans="7:7">
      <x:c r="G210" s="3"/>
    </x:row>
    <x:row r="211" spans="7:7">
      <x:c r="G211" s="3"/>
    </x:row>
    <x:row r="212" spans="7:7">
      <x:c r="G212" s="3"/>
    </x:row>
    <x:row r="213" spans="7:7">
      <x:c r="G213" s="3"/>
    </x:row>
    <x:row r="214" spans="7:7">
      <x:c r="G214" s="3"/>
    </x:row>
    <x:row r="215" spans="7:7">
      <x:c r="G215" s="3"/>
    </x:row>
    <x:row r="216" spans="7:7">
      <x:c r="G216" s="3"/>
    </x:row>
    <x:row r="217" spans="7:7">
      <x:c r="G217" s="3"/>
    </x:row>
    <x:row r="218" spans="7:7">
      <x:c r="G218" s="3"/>
    </x:row>
    <x:row r="219" spans="7:7">
      <x:c r="G219" s="3"/>
    </x:row>
    <x:row r="220" spans="7:7">
      <x:c r="G220" s="3"/>
    </x:row>
    <x:row r="221" spans="7:7">
      <x:c r="G221" s="3"/>
    </x:row>
    <x:row r="222" spans="7:7">
      <x:c r="G222" s="3"/>
    </x:row>
    <x:row r="223" spans="7:7">
      <x:c r="G223" s="3"/>
    </x:row>
    <x:row r="224" spans="7:7">
      <x:c r="G224" s="3"/>
    </x:row>
    <x:row r="225" spans="7:7">
      <x:c r="G225" s="3"/>
    </x:row>
    <x:row r="226" spans="7:7">
      <x:c r="G226" s="3"/>
    </x:row>
    <x:row r="227" spans="7:7">
      <x:c r="G227" s="3"/>
    </x:row>
    <x:row r="228" spans="7:7">
      <x:c r="G228" s="3"/>
    </x:row>
    <x:row r="229" spans="7:7">
      <x:c r="G229" s="3"/>
    </x:row>
    <x:row r="230" spans="7:7">
      <x:c r="G230" s="3"/>
    </x:row>
    <x:row r="231" spans="7:7">
      <x:c r="G231" s="3"/>
    </x:row>
    <x:row r="232" spans="7:7">
      <x:c r="G232" s="3"/>
    </x:row>
    <x:row r="233" spans="7:7">
      <x:c r="G233" s="3"/>
    </x:row>
    <x:row r="234" spans="7:7">
      <x:c r="G234" s="3"/>
    </x:row>
    <x:row r="235" spans="7:7">
      <x:c r="G235" s="3"/>
    </x:row>
    <x:row r="236" spans="7:7">
      <x:c r="G236" s="3"/>
    </x:row>
    <x:row r="237" spans="7:7">
      <x:c r="G237" s="3"/>
    </x:row>
    <x:row r="238" spans="7:7">
      <x:c r="G238" s="3"/>
    </x:row>
    <x:row r="239" spans="7:7">
      <x:c r="G239" s="3"/>
    </x:row>
    <x:row r="240" spans="7:7">
      <x:c r="G240" s="3"/>
    </x:row>
    <x:row r="241" spans="7:7">
      <x:c r="G241" s="3"/>
    </x:row>
    <x:row r="242" spans="7:7">
      <x:c r="G242" s="3"/>
    </x:row>
    <x:row r="243" spans="7:7">
      <x:c r="G243" s="3"/>
    </x:row>
    <x:row r="244" spans="7:7">
      <x:c r="G244" s="3"/>
    </x:row>
    <x:row r="245" spans="7:7">
      <x:c r="G245" s="3"/>
    </x:row>
    <x:row r="246" spans="7:7">
      <x:c r="G246" s="3"/>
    </x:row>
    <x:row r="247" spans="7:7">
      <x:c r="G247" s="3"/>
    </x:row>
    <x:row r="248" spans="7:7">
      <x:c r="G248" s="3"/>
    </x:row>
    <x:row r="249" spans="7:7">
      <x:c r="G249" s="3"/>
    </x:row>
    <x:row r="250" spans="7:7">
      <x:c r="G250" s="3"/>
    </x:row>
    <x:row r="251" spans="7:7">
      <x:c r="G251" s="3"/>
    </x:row>
    <x:row r="252" spans="7:7">
      <x:c r="G252" s="3"/>
    </x:row>
    <x:row r="253" spans="7:7">
      <x:c r="G253" s="3"/>
    </x:row>
  </x:sheetData>
  <x:mergeCells count="29">
    <x:mergeCell ref="A9:A13"/>
    <x:mergeCell ref="A14:A18"/>
    <x:mergeCell ref="A1:G1"/>
    <x:mergeCell ref="A3:B3"/>
    <x:mergeCell ref="A37:A41"/>
    <x:mergeCell ref="A42:A46"/>
    <x:mergeCell ref="A4:A8"/>
    <x:mergeCell ref="A19:A23"/>
    <x:mergeCell ref="A24:A28"/>
    <x:mergeCell ref="A29:A33"/>
    <x:mergeCell ref="A34:A36"/>
    <x:mergeCell ref="A47:A49"/>
    <x:mergeCell ref="A50:A54"/>
    <x:mergeCell ref="A55:A59"/>
    <x:mergeCell ref="A60:A64"/>
    <x:mergeCell ref="B101:G101"/>
    <x:mergeCell ref="B102:G102"/>
    <x:mergeCell ref="B107:G107"/>
    <x:mergeCell ref="B100:G100"/>
    <x:mergeCell ref="B103:G103"/>
    <x:mergeCell ref="B104:G104"/>
    <x:mergeCell ref="B105:G105"/>
    <x:mergeCell ref="A65:A69"/>
    <x:mergeCell ref="A70:A74"/>
    <x:mergeCell ref="A75:A79"/>
    <x:mergeCell ref="A80:A84"/>
    <x:mergeCell ref="A95:A99"/>
    <x:mergeCell ref="A90:A94"/>
    <x:mergeCell ref="A85:A89"/>
  </x:mergeCells>
  <x:pageMargins left="0.92000001668930054" right="0.72000002861022949" top="0.43986111879348755" bottom="0.34000000357627869" header="0.2800000011920929" footer="0.18000000715255737"/>
  <x:pageSetup paperSize="9" scale="100" firstPageNumber="1" fitToWidth="1" fitToHeight="1" orientation="portrait" usePrinterDefaults="1" blackAndWhite="0" draft="0" useFirstPageNumber="0" horizontalDpi="600" verticalDpi="3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52"/>
  <x:sheetViews>
    <x:sheetView topLeftCell="A1" zoomScaleNormal="100" zoomScaleSheetLayoutView="75" workbookViewId="0">
      <x:selection activeCell="B95" activeCellId="0" sqref="A95:XFD99"/>
    </x:sheetView>
  </x:sheetViews>
  <x:sheetFormatPr defaultColWidth="8.88671875" defaultRowHeight="13.550000000000001"/>
  <x:cols>
    <x:col min="1" max="1" width="16.6640625" style="4" customWidth="1"/>
    <x:col min="2" max="2" width="26.66796875" style="2" customWidth="1"/>
    <x:col min="3" max="4" width="9" style="2" customWidth="1"/>
    <x:col min="5" max="5" width="14.88671875" style="2" customWidth="1"/>
    <x:col min="6" max="6" width="12.33203125" style="1" customWidth="1"/>
    <x:col min="7" max="7" width="8.88671875" style="2"/>
    <x:col min="8" max="8" width="5.77734375" style="2" customWidth="1"/>
    <x:col min="9" max="16384" width="8.88671875" style="2"/>
  </x:cols>
  <x:sheetData>
    <x:row r="1" spans="1:6" ht="45" customHeight="1">
      <x:c r="A1" s="56" t="s">
        <x:v>13</x:v>
      </x:c>
      <x:c r="B1" s="57"/>
      <x:c r="C1" s="56"/>
      <x:c r="D1" s="56"/>
      <x:c r="E1" s="57"/>
      <x:c r="F1" s="57"/>
    </x:row>
    <x:row r="2" spans="1:6" s="2" customFormat="1" ht="18.75" customHeight="1">
      <x:c r="A2" s="16"/>
      <x:c r="B2" s="15"/>
      <x:c r="C2" s="16"/>
      <x:c r="D2" s="16"/>
      <x:c r="E2" s="17" t="s">
        <x:v>68</x:v>
      </x:c>
      <x:c r="F2" s="18" t="s">
        <x:v>3</x:v>
      </x:c>
    </x:row>
    <x:row r="3" spans="1:6" s="5" customFormat="1" ht="14.1" customHeight="1">
      <x:c r="A3" s="58" t="s">
        <x:v>35</x:v>
      </x:c>
      <x:c r="B3" s="59"/>
      <x:c r="C3" s="12" t="s">
        <x:v>1</x:v>
      </x:c>
      <x:c r="D3" s="12" t="s">
        <x:v>4</x:v>
      </x:c>
      <x:c r="E3" s="12" t="s">
        <x:v>43</x:v>
      </x:c>
      <x:c r="F3" s="13" t="s">
        <x:v>44</x:v>
      </x:c>
    </x:row>
    <x:row r="4" spans="1:7" s="5" customFormat="1" ht="14.1" customHeight="1">
      <x:c r="A4" s="61" t="s">
        <x:v>5</x:v>
      </x:c>
      <x:c r="B4" s="28" t="s">
        <x:v>27</x:v>
      </x:c>
      <x:c r="C4" s="32">
        <x:v>9</x:v>
      </x:c>
      <x:c r="D4" s="32">
        <x:v>4</x:v>
      </x:c>
      <x:c r="E4" s="10">
        <x:f>SUM(C4:D4)</x:f>
        <x:v>13</x:v>
      </x:c>
      <x:c r="F4" s="14">
        <x:f>E4/SUM(E4:E8)</x:f>
        <x:v>0.092198581560283682</x:v>
      </x:c>
      <x:c r="G4" s="6"/>
    </x:row>
    <x:row r="5" spans="1:7" s="5" customFormat="1" ht="14.1" customHeight="1">
      <x:c r="A5" s="62"/>
      <x:c r="B5" s="29" t="s">
        <x:v>22</x:v>
      </x:c>
      <x:c r="C5" s="33">
        <x:v>11</x:v>
      </x:c>
      <x:c r="D5" s="33">
        <x:v>5</x:v>
      </x:c>
      <x:c r="E5" s="20">
        <x:f>SUM(C5:D5)</x:f>
        <x:v>16</x:v>
      </x:c>
      <x:c r="F5" s="22">
        <x:f>E5/SUM(E4:E8)</x:f>
        <x:v>0.11347517730496454</x:v>
      </x:c>
      <x:c r="G5" s="11"/>
    </x:row>
    <x:row r="6" spans="1:7" s="5" customFormat="1" ht="14.1" customHeight="1">
      <x:c r="A6" s="55"/>
      <x:c r="B6" s="29" t="s">
        <x:v>33</x:v>
      </x:c>
      <x:c r="C6" s="33">
        <x:v>18</x:v>
      </x:c>
      <x:c r="D6" s="33">
        <x:v>15</x:v>
      </x:c>
      <x:c r="E6" s="20">
        <x:f>SUM(C6:D6)</x:f>
        <x:v>33</x:v>
      </x:c>
      <x:c r="F6" s="22">
        <x:f>E6/SUM(E4:E8)</x:f>
        <x:v>0.23404255319148937</x:v>
      </x:c>
      <x:c r="G6" s="11"/>
    </x:row>
    <x:row r="7" spans="1:6" s="5" customFormat="1" ht="14.1" customHeight="1">
      <x:c r="A7" s="62"/>
      <x:c r="B7" s="29" t="s">
        <x:v>34</x:v>
      </x:c>
      <x:c r="C7" s="33">
        <x:v>27</x:v>
      </x:c>
      <x:c r="D7" s="33">
        <x:v>16</x:v>
      </x:c>
      <x:c r="E7" s="20">
        <x:f>SUM(C7:D7)</x:f>
        <x:v>43</x:v>
      </x:c>
      <x:c r="F7" s="22">
        <x:f>E7/SUM(E4:E8)</x:f>
        <x:v>0.30496453900709219</x:v>
      </x:c>
    </x:row>
    <x:row r="8" spans="1:6" s="5" customFormat="1" ht="14.1" customHeight="1">
      <x:c r="A8" s="63"/>
      <x:c r="B8" s="30" t="s">
        <x:v>42</x:v>
      </x:c>
      <x:c r="C8" s="34">
        <x:v>8</x:v>
      </x:c>
      <x:c r="D8" s="34">
        <x:v>28</x:v>
      </x:c>
      <x:c r="E8" s="24">
        <x:f>SUM(C8:D8)</x:f>
        <x:v>36</x:v>
      </x:c>
      <x:c r="F8" s="25">
        <x:f>E8/SUM(E4:E8)</x:f>
        <x:v>0.25531914893617019</x:v>
      </x:c>
    </x:row>
    <x:row r="9" spans="1:6" s="5" customFormat="1" ht="14.1" customHeight="1">
      <x:c r="A9" s="51" t="s">
        <x:v>46</x:v>
      </x:c>
      <x:c r="B9" s="28" t="s">
        <x:v>27</x:v>
      </x:c>
      <x:c r="C9" s="35">
        <x:v>9</x:v>
      </x:c>
      <x:c r="D9" s="35">
        <x:v>7</x:v>
      </x:c>
      <x:c r="E9" s="10">
        <x:f>SUM(C9:D9)</x:f>
        <x:v>16</x:v>
      </x:c>
      <x:c r="F9" s="14">
        <x:f>E9/SUM(E9:E13)</x:f>
        <x:v>0.11428571428571428</x:v>
      </x:c>
    </x:row>
    <x:row r="10" spans="1:6" s="5" customFormat="1" ht="14.1" customHeight="1">
      <x:c r="A10" s="52"/>
      <x:c r="B10" s="29" t="s">
        <x:v>22</x:v>
      </x:c>
      <x:c r="C10" s="36">
        <x:v>9</x:v>
      </x:c>
      <x:c r="D10" s="36">
        <x:v>10</x:v>
      </x:c>
      <x:c r="E10" s="21">
        <x:f t="shared" ref="E10:E41" si="0">SUM(C10:D10)</x:f>
        <x:v>19</x:v>
      </x:c>
      <x:c r="F10" s="22">
        <x:f>E10/SUM(E9:E13)</x:f>
        <x:v>0.1357142857142857</x:v>
      </x:c>
    </x:row>
    <x:row r="11" spans="1:6" s="5" customFormat="1" ht="14.1" customHeight="1">
      <x:c r="A11" s="52"/>
      <x:c r="B11" s="29" t="s">
        <x:v>33</x:v>
      </x:c>
      <x:c r="C11" s="36">
        <x:v>27</x:v>
      </x:c>
      <x:c r="D11" s="36">
        <x:v>9</x:v>
      </x:c>
      <x:c r="E11" s="21">
        <x:f t="shared" si="0"/>
        <x:v>36</x:v>
      </x:c>
      <x:c r="F11" s="22">
        <x:f>E11/SUM(E9:E13)</x:f>
        <x:v>0.25714285714285712</x:v>
      </x:c>
    </x:row>
    <x:row r="12" spans="1:6" s="5" customFormat="1" ht="14.1" customHeight="1">
      <x:c r="A12" s="53"/>
      <x:c r="B12" s="29" t="s">
        <x:v>34</x:v>
      </x:c>
      <x:c r="C12" s="37">
        <x:v>22</x:v>
      </x:c>
      <x:c r="D12" s="37">
        <x:v>17</x:v>
      </x:c>
      <x:c r="E12" s="21">
        <x:f t="shared" si="0"/>
        <x:v>39</x:v>
      </x:c>
      <x:c r="F12" s="22">
        <x:f>E12/SUM(E9:E13)</x:f>
        <x:v>0.27857142857142858</x:v>
      </x:c>
    </x:row>
    <x:row r="13" spans="1:6" s="5" customFormat="1" ht="14.1" customHeight="1">
      <x:c r="A13" s="54"/>
      <x:c r="B13" s="31" t="s">
        <x:v>42</x:v>
      </x:c>
      <x:c r="C13" s="37">
        <x:v>6</x:v>
      </x:c>
      <x:c r="D13" s="37">
        <x:v>24</x:v>
      </x:c>
      <x:c r="E13" s="26">
        <x:f t="shared" si="0"/>
        <x:v>30</x:v>
      </x:c>
      <x:c r="F13" s="25">
        <x:f>E13/SUM(E9:E13)</x:f>
        <x:v>0.21428571428571427</x:v>
      </x:c>
    </x:row>
    <x:row r="14" spans="1:7" s="5" customFormat="1" ht="14.1" customHeight="1">
      <x:c r="A14" s="51" t="s">
        <x:v>8</x:v>
      </x:c>
      <x:c r="B14" s="28" t="s">
        <x:v>27</x:v>
      </x:c>
      <x:c r="C14" s="32">
        <x:v>3</x:v>
      </x:c>
      <x:c r="D14" s="32">
        <x:v>2</x:v>
      </x:c>
      <x:c r="E14" s="10">
        <x:f>SUM(C14:D14)</x:f>
        <x:v>5</x:v>
      </x:c>
      <x:c r="F14" s="14">
        <x:f>E14/SUM(E14:E18)</x:f>
        <x:v>0.035460992907801421</x:v>
      </x:c>
      <x:c r="G14" s="6"/>
    </x:row>
    <x:row r="15" spans="1:7" s="5" customFormat="1" ht="14.1" customHeight="1">
      <x:c r="A15" s="55"/>
      <x:c r="B15" s="29" t="s">
        <x:v>22</x:v>
      </x:c>
      <x:c r="C15" s="33">
        <x:v>21</x:v>
      </x:c>
      <x:c r="D15" s="33">
        <x:v>4</x:v>
      </x:c>
      <x:c r="E15" s="20">
        <x:f>SUM(C15:D15)</x:f>
        <x:v>25</x:v>
      </x:c>
      <x:c r="F15" s="22">
        <x:f>E15/SUM(E14:E18)</x:f>
        <x:v>0.1773049645390071</x:v>
      </x:c>
      <x:c r="G15" s="6"/>
    </x:row>
    <x:row r="16" spans="1:7" s="5" customFormat="1" ht="14.1" customHeight="1">
      <x:c r="A16" s="55"/>
      <x:c r="B16" s="29" t="s">
        <x:v>33</x:v>
      </x:c>
      <x:c r="C16" s="33">
        <x:v>5</x:v>
      </x:c>
      <x:c r="D16" s="33">
        <x:v>10</x:v>
      </x:c>
      <x:c r="E16" s="20">
        <x:f>SUM(C16:D16)</x:f>
        <x:v>15</x:v>
      </x:c>
      <x:c r="F16" s="22">
        <x:f>E16/SUM(E14:E18)</x:f>
        <x:v>0.10638297872340426</x:v>
      </x:c>
      <x:c r="G16" s="6"/>
    </x:row>
    <x:row r="17" spans="1:7" s="5" customFormat="1" ht="14.1" customHeight="1">
      <x:c r="A17" s="55"/>
      <x:c r="B17" s="29" t="s">
        <x:v>34</x:v>
      </x:c>
      <x:c r="C17" s="33">
        <x:v>38</x:v>
      </x:c>
      <x:c r="D17" s="33">
        <x:v>26</x:v>
      </x:c>
      <x:c r="E17" s="20">
        <x:f>SUM(C17:D17)</x:f>
        <x:v>64</x:v>
      </x:c>
      <x:c r="F17" s="22">
        <x:f>E17/SUM(E14:E18)</x:f>
        <x:v>0.45390070921985815</x:v>
      </x:c>
      <x:c r="G17" s="6"/>
    </x:row>
    <x:row r="18" spans="1:6" s="5" customFormat="1" ht="14.1" customHeight="1">
      <x:c r="A18" s="54"/>
      <x:c r="B18" s="31" t="s">
        <x:v>42</x:v>
      </x:c>
      <x:c r="C18" s="38">
        <x:v>6</x:v>
      </x:c>
      <x:c r="D18" s="38">
        <x:v>26</x:v>
      </x:c>
      <x:c r="E18" s="27">
        <x:f>SUM(C18:D18)</x:f>
        <x:v>32</x:v>
      </x:c>
      <x:c r="F18" s="25">
        <x:f>E18/SUM(E14:E18)</x:f>
        <x:v>0.22695035460992907</x:v>
      </x:c>
    </x:row>
    <x:row r="19" spans="1:6" s="5" customFormat="1" ht="14.1" customHeight="1">
      <x:c r="A19" s="51" t="s">
        <x:v>49</x:v>
      </x:c>
      <x:c r="B19" s="28" t="s">
        <x:v>27</x:v>
      </x:c>
      <x:c r="C19" s="35">
        <x:v>4</x:v>
      </x:c>
      <x:c r="D19" s="32">
        <x:v>2</x:v>
      </x:c>
      <x:c r="E19" s="10">
        <x:f>SUM(C19:D19)</x:f>
        <x:v>6</x:v>
      </x:c>
      <x:c r="F19" s="14">
        <x:f>E19/SUM(E19:E23)</x:f>
        <x:v>0.044776119402985072</x:v>
      </x:c>
    </x:row>
    <x:row r="20" spans="1:6" s="5" customFormat="1" ht="14.1" customHeight="1">
      <x:c r="A20" s="62"/>
      <x:c r="B20" s="29" t="s">
        <x:v>22</x:v>
      </x:c>
      <x:c r="C20" s="36">
        <x:v>16</x:v>
      </x:c>
      <x:c r="D20" s="33">
        <x:v>8</x:v>
      </x:c>
      <x:c r="E20" s="20">
        <x:f t="shared" ref="E20:E23" si="1">SUM(C20:D20)</x:f>
        <x:v>24</x:v>
      </x:c>
      <x:c r="F20" s="22">
        <x:f>E20/SUM(E19:E23)</x:f>
        <x:v>0.17910447761194029</x:v>
      </x:c>
    </x:row>
    <x:row r="21" spans="1:6" s="5" customFormat="1" ht="14.1" customHeight="1">
      <x:c r="A21" s="55"/>
      <x:c r="B21" s="29" t="s">
        <x:v>33</x:v>
      </x:c>
      <x:c r="C21" s="36">
        <x:v>17</x:v>
      </x:c>
      <x:c r="D21" s="33">
        <x:v>11</x:v>
      </x:c>
      <x:c r="E21" s="20">
        <x:f t="shared" si="1"/>
        <x:v>28</x:v>
      </x:c>
      <x:c r="F21" s="22">
        <x:f>E21/SUM(E19:E23)</x:f>
        <x:v>0.20895522388059701</x:v>
      </x:c>
    </x:row>
    <x:row r="22" spans="1:6" s="5" customFormat="1" ht="14.1" customHeight="1">
      <x:c r="A22" s="62"/>
      <x:c r="B22" s="29" t="s">
        <x:v>34</x:v>
      </x:c>
      <x:c r="C22" s="36">
        <x:v>22</x:v>
      </x:c>
      <x:c r="D22" s="33">
        <x:v>18</x:v>
      </x:c>
      <x:c r="E22" s="20">
        <x:f t="shared" si="1"/>
        <x:v>40</x:v>
      </x:c>
      <x:c r="F22" s="22">
        <x:f>E22/SUM(E19:E23)</x:f>
        <x:v>0.29850746268656714</x:v>
      </x:c>
    </x:row>
    <x:row r="23" spans="1:6" s="5" customFormat="1" ht="14.1" customHeight="1">
      <x:c r="A23" s="63"/>
      <x:c r="B23" s="30" t="s">
        <x:v>42</x:v>
      </x:c>
      <x:c r="C23" s="39">
        <x:v>14</x:v>
      </x:c>
      <x:c r="D23" s="38">
        <x:v>22</x:v>
      </x:c>
      <x:c r="E23" s="24">
        <x:f t="shared" si="1"/>
        <x:v>36</x:v>
      </x:c>
      <x:c r="F23" s="25">
        <x:f>E23/SUM(E19:E23)</x:f>
        <x:v>0.26865671641791045</x:v>
      </x:c>
    </x:row>
    <x:row r="24" spans="1:6" s="5" customFormat="1" ht="14.1" customHeight="1">
      <x:c r="A24" s="51" t="s">
        <x:v>55</x:v>
      </x:c>
      <x:c r="B24" s="28" t="s">
        <x:v>6</x:v>
      </x:c>
      <x:c r="C24" s="32"/>
      <x:c r="D24" s="32">
        <x:v>1</x:v>
      </x:c>
      <x:c r="E24" s="10">
        <x:f>SUM(C24:D24)</x:f>
        <x:v>1</x:v>
      </x:c>
      <x:c r="F24" s="14">
        <x:f>E24/SUM(E24:E28)</x:f>
        <x:v>0.071428571428571425</x:v>
      </x:c>
    </x:row>
    <x:row r="25" spans="1:6" s="5" customFormat="1" ht="14.1" customHeight="1">
      <x:c r="A25" s="55"/>
      <x:c r="B25" s="29" t="s">
        <x:v>23</x:v>
      </x:c>
      <x:c r="C25" s="40"/>
      <x:c r="D25" s="40">
        <x:v>7</x:v>
      </x:c>
      <x:c r="E25" s="21">
        <x:f t="shared" ref="E25:E28" si="2">SUM(C25:D25)</x:f>
        <x:v>7</x:v>
      </x:c>
      <x:c r="F25" s="22">
        <x:f>E25/SUM(E24:E28)</x:f>
        <x:v>0.5</x:v>
      </x:c>
    </x:row>
    <x:row r="26" spans="1:6" s="5" customFormat="1" ht="14.1" customHeight="1">
      <x:c r="A26" s="55"/>
      <x:c r="B26" s="29" t="s">
        <x:v>26</x:v>
      </x:c>
      <x:c r="C26" s="40">
        <x:v>3</x:v>
      </x:c>
      <x:c r="D26" s="40"/>
      <x:c r="E26" s="21">
        <x:f t="shared" si="2"/>
        <x:v>3</x:v>
      </x:c>
      <x:c r="F26" s="22">
        <x:f>E26/SUM(E24:E28)</x:f>
        <x:v>0.21428571428571427</x:v>
      </x:c>
    </x:row>
    <x:row r="27" spans="1:6" s="5" customFormat="1" ht="14.1" customHeight="1">
      <x:c r="A27" s="55"/>
      <x:c r="B27" s="29" t="s">
        <x:v>24</x:v>
      </x:c>
      <x:c r="C27" s="33"/>
      <x:c r="D27" s="33">
        <x:v>3</x:v>
      </x:c>
      <x:c r="E27" s="21">
        <x:f t="shared" si="2"/>
        <x:v>3</x:v>
      </x:c>
      <x:c r="F27" s="22">
        <x:f>E27/SUM(E24:E28)</x:f>
        <x:v>0.21428571428571427</x:v>
      </x:c>
    </x:row>
    <x:row r="28" spans="1:6" s="5" customFormat="1" ht="14.1" customHeight="1">
      <x:c r="A28" s="64"/>
      <x:c r="B28" s="31" t="s">
        <x:v>31</x:v>
      </x:c>
      <x:c r="C28" s="38"/>
      <x:c r="D28" s="38"/>
      <x:c r="E28" s="26">
        <x:f t="shared" si="2"/>
        <x:v>0</x:v>
      </x:c>
      <x:c r="F28" s="25">
        <x:f>E28/SUM(E24:E28)</x:f>
        <x:v>0</x:v>
      </x:c>
    </x:row>
    <x:row r="29" spans="1:6" s="5" customFormat="1" ht="14.1" customHeight="1">
      <x:c r="A29" s="61" t="s">
        <x:v>9</x:v>
      </x:c>
      <x:c r="B29" s="28" t="s">
        <x:v>27</x:v>
      </x:c>
      <x:c r="C29" s="35"/>
      <x:c r="D29" s="35">
        <x:v>4</x:v>
      </x:c>
      <x:c r="E29" s="10">
        <x:f>SUM(C29:D29)</x:f>
        <x:v>4</x:v>
      </x:c>
      <x:c r="F29" s="14">
        <x:f>E29/SUM(E29:E33)</x:f>
        <x:v>0.028368794326241134</x:v>
      </x:c>
    </x:row>
    <x:row r="30" spans="1:6" s="5" customFormat="1" ht="14.1" customHeight="1">
      <x:c r="A30" s="65"/>
      <x:c r="B30" s="29" t="s">
        <x:v>22</x:v>
      </x:c>
      <x:c r="C30" s="37"/>
      <x:c r="D30" s="36">
        <x:v>6</x:v>
      </x:c>
      <x:c r="E30" s="20">
        <x:f t="shared" ref="E30:E33" si="3">SUM(C30:D30)</x:f>
        <x:v>6</x:v>
      </x:c>
      <x:c r="F30" s="22">
        <x:f>E30/SUM(E29:E33)</x:f>
        <x:v>0.042553191489361701</x:v>
      </x:c>
    </x:row>
    <x:row r="31" spans="1:6" s="5" customFormat="1" ht="14.1" customHeight="1">
      <x:c r="A31" s="66"/>
      <x:c r="B31" s="29" t="s">
        <x:v>33</x:v>
      </x:c>
      <x:c r="C31" s="36">
        <x:v>34</x:v>
      </x:c>
      <x:c r="D31" s="42">
        <x:v>23</x:v>
      </x:c>
      <x:c r="E31" s="20">
        <x:f t="shared" si="3"/>
        <x:v>57</x:v>
      </x:c>
      <x:c r="F31" s="22">
        <x:f>E31/SUM(E29:E33)</x:f>
        <x:v>0.40425531914893614</x:v>
      </x:c>
    </x:row>
    <x:row r="32" spans="1:6" s="5" customFormat="1" ht="14.1" customHeight="1">
      <x:c r="A32" s="66"/>
      <x:c r="B32" s="29" t="s">
        <x:v>34</x:v>
      </x:c>
      <x:c r="C32" s="41">
        <x:v>19</x:v>
      </x:c>
      <x:c r="D32" s="36">
        <x:v>15</x:v>
      </x:c>
      <x:c r="E32" s="20">
        <x:f t="shared" si="3"/>
        <x:v>34</x:v>
      </x:c>
      <x:c r="F32" s="22">
        <x:f>E32/SUM(E29:E33)</x:f>
        <x:v>0.24113475177304963</x:v>
      </x:c>
    </x:row>
    <x:row r="33" spans="1:6" s="5" customFormat="1" ht="14.1" customHeight="1">
      <x:c r="A33" s="67"/>
      <x:c r="B33" s="31" t="s">
        <x:v>42</x:v>
      </x:c>
      <x:c r="C33" s="37">
        <x:v>20</x:v>
      </x:c>
      <x:c r="D33" s="37">
        <x:v>20</x:v>
      </x:c>
      <x:c r="E33" s="27">
        <x:f t="shared" si="3"/>
        <x:v>40</x:v>
      </x:c>
      <x:c r="F33" s="25">
        <x:f>E33/SUM(E29:E33)</x:f>
        <x:v>0.28368794326241137</x:v>
      </x:c>
    </x:row>
    <x:row r="34" spans="1:6" s="5" customFormat="1" ht="14.1" customHeight="1">
      <x:c r="A34" s="51" t="s">
        <x:v>57</x:v>
      </x:c>
      <x:c r="B34" s="28" t="s">
        <x:v>16</x:v>
      </x:c>
      <x:c r="C34" s="32">
        <x:v>4</x:v>
      </x:c>
      <x:c r="D34" s="32">
        <x:v>10</x:v>
      </x:c>
      <x:c r="E34" s="10">
        <x:f>SUM(C34:D34)</x:f>
        <x:v>14</x:v>
      </x:c>
      <x:c r="F34" s="14">
        <x:f>E34/SUM(E34:E36)</x:f>
        <x:v>1</x:v>
      </x:c>
    </x:row>
    <x:row r="35" spans="1:6" s="5" customFormat="1" ht="14.1" customHeight="1">
      <x:c r="A35" s="52"/>
      <x:c r="B35" s="29" t="s">
        <x:v>48</x:v>
      </x:c>
      <x:c r="C35" s="33"/>
      <x:c r="D35" s="33"/>
      <x:c r="E35" s="20">
        <x:f>SUM(C35:D35)</x:f>
        <x:v>0</x:v>
      </x:c>
      <x:c r="F35" s="22">
        <x:f>E35/SUM(E34:E36)</x:f>
        <x:v>0</x:v>
      </x:c>
    </x:row>
    <x:row r="36" spans="1:6" s="5" customFormat="1" ht="14.1" customHeight="1">
      <x:c r="A36" s="54"/>
      <x:c r="B36" s="31" t="s">
        <x:v>29</x:v>
      </x:c>
      <x:c r="C36" s="38"/>
      <x:c r="D36" s="38"/>
      <x:c r="E36" s="27">
        <x:f>SUM(C36:D36)</x:f>
        <x:v>0</x:v>
      </x:c>
      <x:c r="F36" s="25">
        <x:f>E36/SUM(E34:E36)</x:f>
        <x:v>0</x:v>
      </x:c>
    </x:row>
    <x:row r="37" spans="1:6" s="5" customFormat="1" ht="14.1" customHeight="1">
      <x:c r="A37" s="51" t="s">
        <x:v>52</x:v>
      </x:c>
      <x:c r="B37" s="28" t="s">
        <x:v>27</x:v>
      </x:c>
      <x:c r="C37" s="35">
        <x:v>5</x:v>
      </x:c>
      <x:c r="D37" s="35"/>
      <x:c r="E37" s="10">
        <x:f t="shared" si="0"/>
        <x:v>5</x:v>
      </x:c>
      <x:c r="F37" s="14">
        <x:f>E37/SUM(E37:E41)</x:f>
        <x:v>0.035211267605633804</x:v>
      </x:c>
    </x:row>
    <x:row r="38" spans="1:6" s="5" customFormat="1" ht="14.1" customHeight="1">
      <x:c r="A38" s="52"/>
      <x:c r="B38" s="29" t="s">
        <x:v>22</x:v>
      </x:c>
      <x:c r="C38" s="36">
        <x:v>15</x:v>
      </x:c>
      <x:c r="D38" s="36">
        <x:v>6</x:v>
      </x:c>
      <x:c r="E38" s="20">
        <x:f t="shared" si="0"/>
        <x:v>21</x:v>
      </x:c>
      <x:c r="F38" s="22">
        <x:f>E38/SUM(E37:E41)</x:f>
        <x:v>0.14788732394366197</x:v>
      </x:c>
    </x:row>
    <x:row r="39" spans="1:6" s="5" customFormat="1" ht="14.1" customHeight="1">
      <x:c r="A39" s="55"/>
      <x:c r="B39" s="29" t="s">
        <x:v>33</x:v>
      </x:c>
      <x:c r="C39" s="36">
        <x:v>11</x:v>
      </x:c>
      <x:c r="D39" s="36">
        <x:v>5</x:v>
      </x:c>
      <x:c r="E39" s="20">
        <x:f t="shared" si="0"/>
        <x:v>16</x:v>
      </x:c>
      <x:c r="F39" s="22">
        <x:f>E39/SUM(E37:E41)</x:f>
        <x:v>0.11267605633802817</x:v>
      </x:c>
    </x:row>
    <x:row r="40" spans="1:6" s="5" customFormat="1" ht="14.1" customHeight="1">
      <x:c r="A40" s="52"/>
      <x:c r="B40" s="29" t="s">
        <x:v>34</x:v>
      </x:c>
      <x:c r="C40" s="36">
        <x:v>32</x:v>
      </x:c>
      <x:c r="D40" s="36">
        <x:v>21</x:v>
      </x:c>
      <x:c r="E40" s="20">
        <x:f t="shared" si="0"/>
        <x:v>53</x:v>
      </x:c>
      <x:c r="F40" s="22">
        <x:f>E40/SUM(E37:E41)</x:f>
        <x:v>0.37323943661971831</x:v>
      </x:c>
    </x:row>
    <x:row r="41" spans="1:6" s="5" customFormat="1" ht="14.1" customHeight="1">
      <x:c r="A41" s="60"/>
      <x:c r="B41" s="30" t="s">
        <x:v>42</x:v>
      </x:c>
      <x:c r="C41" s="39">
        <x:v>10</x:v>
      </x:c>
      <x:c r="D41" s="39">
        <x:v>37</x:v>
      </x:c>
      <x:c r="E41" s="24">
        <x:f t="shared" si="0"/>
        <x:v>47</x:v>
      </x:c>
      <x:c r="F41" s="25">
        <x:f>E41/SUM(E37:E41)</x:f>
        <x:v>0.33098591549295775</x:v>
      </x:c>
    </x:row>
    <x:row r="42" spans="1:6" s="5" customFormat="1" ht="14.1" customHeight="1">
      <x:c r="A42" s="51" t="s">
        <x:v>32</x:v>
      </x:c>
      <x:c r="B42" s="28" t="s">
        <x:v>27</x:v>
      </x:c>
      <x:c r="C42" s="32"/>
      <x:c r="D42" s="32">
        <x:v>3</x:v>
      </x:c>
      <x:c r="E42" s="10">
        <x:f>SUM(C42:D42)</x:f>
        <x:v>3</x:v>
      </x:c>
      <x:c r="F42" s="14">
        <x:f>E42/SUM(E42:E46)</x:f>
        <x:v>0.021276595744680851</x:v>
      </x:c>
    </x:row>
    <x:row r="43" spans="1:6" s="5" customFormat="1" ht="14.1" customHeight="1">
      <x:c r="A43" s="55"/>
      <x:c r="B43" s="29" t="s">
        <x:v>22</x:v>
      </x:c>
      <x:c r="C43" s="33">
        <x:v>22</x:v>
      </x:c>
      <x:c r="D43" s="33">
        <x:v>13</x:v>
      </x:c>
      <x:c r="E43" s="20">
        <x:f>SUM(C43:D43)</x:f>
        <x:v>35</x:v>
      </x:c>
      <x:c r="F43" s="22">
        <x:f>E43/SUM(E42:E46)</x:f>
        <x:v>0.24822695035460993</x:v>
      </x:c>
    </x:row>
    <x:row r="44" spans="1:6" s="5" customFormat="1" ht="14.1" customHeight="1">
      <x:c r="A44" s="55"/>
      <x:c r="B44" s="29" t="s">
        <x:v>33</x:v>
      </x:c>
      <x:c r="C44" s="33">
        <x:v>36</x:v>
      </x:c>
      <x:c r="D44" s="33">
        <x:v>26</x:v>
      </x:c>
      <x:c r="E44" s="20">
        <x:f>SUM(C44:D44)</x:f>
        <x:v>62</x:v>
      </x:c>
      <x:c r="F44" s="22">
        <x:f>E44/SUM(E42:E46)</x:f>
        <x:v>0.43971631205673761</x:v>
      </x:c>
    </x:row>
    <x:row r="45" spans="1:6" s="5" customFormat="1" ht="14.1" customHeight="1">
      <x:c r="A45" s="52"/>
      <x:c r="B45" s="29" t="s">
        <x:v>34</x:v>
      </x:c>
      <x:c r="C45" s="33">
        <x:v>14</x:v>
      </x:c>
      <x:c r="D45" s="33">
        <x:v>12</x:v>
      </x:c>
      <x:c r="E45" s="20">
        <x:f>SUM(C45:D45)</x:f>
        <x:v>26</x:v>
      </x:c>
      <x:c r="F45" s="22">
        <x:f>E45/SUM(E42:E46)</x:f>
        <x:v>0.18439716312056736</x:v>
      </x:c>
    </x:row>
    <x:row r="46" spans="1:6" s="5" customFormat="1" ht="14.1" customHeight="1">
      <x:c r="A46" s="60"/>
      <x:c r="B46" s="30" t="s">
        <x:v>42</x:v>
      </x:c>
      <x:c r="C46" s="34">
        <x:v>1</x:v>
      </x:c>
      <x:c r="D46" s="34">
        <x:v>14</x:v>
      </x:c>
      <x:c r="E46" s="24">
        <x:f>SUM(C46:D46)</x:f>
        <x:v>15</x:v>
      </x:c>
      <x:c r="F46" s="23">
        <x:f>E46/SUM(E42:E46)</x:f>
        <x:v>0.10638297872340426</x:v>
      </x:c>
    </x:row>
    <x:row r="47" spans="1:6" s="5" customFormat="1" ht="14.1" customHeight="1">
      <x:c r="A47" s="51" t="s">
        <x:v>56</x:v>
      </x:c>
      <x:c r="B47" s="28" t="s">
        <x:v>12</x:v>
      </x:c>
      <x:c r="C47" s="35">
        <x:v>20</x:v>
      </x:c>
      <x:c r="D47" s="35">
        <x:v>6</x:v>
      </x:c>
      <x:c r="E47" s="10">
        <x:f>SUM(C47:D47)</x:f>
        <x:v>26</x:v>
      </x:c>
      <x:c r="F47" s="87">
        <x:f>E47/SUM(E47:E49)</x:f>
        <x:v>0.55319148936170215</x:v>
      </x:c>
    </x:row>
    <x:row r="48" spans="1:6" s="5" customFormat="1" ht="14.1" customHeight="1">
      <x:c r="A48" s="52"/>
      <x:c r="B48" s="29" t="s">
        <x:v>7</x:v>
      </x:c>
      <x:c r="C48" s="36">
        <x:v>6</x:v>
      </x:c>
      <x:c r="D48" s="36">
        <x:v>8</x:v>
      </x:c>
      <x:c r="E48" s="20">
        <x:f>SUM(C48:D48)</x:f>
        <x:v>14</x:v>
      </x:c>
      <x:c r="F48" s="22">
        <x:f>E48/SUM(E47:E49)</x:f>
        <x:v>0.2978723404255319</x:v>
      </x:c>
    </x:row>
    <x:row r="49" spans="1:6" s="5" customFormat="1" ht="14.1" customHeight="1">
      <x:c r="A49" s="54"/>
      <x:c r="B49" s="31" t="s">
        <x:v>29</x:v>
      </x:c>
      <x:c r="C49" s="37">
        <x:v>5</x:v>
      </x:c>
      <x:c r="D49" s="37">
        <x:v>2</x:v>
      </x:c>
      <x:c r="E49" s="27">
        <x:f>SUM(C49:D49)</x:f>
        <x:v>7</x:v>
      </x:c>
      <x:c r="F49" s="25">
        <x:f>E49/SUM(E47:E49)</x:f>
        <x:v>0.14893617021276595</x:v>
      </x:c>
    </x:row>
    <x:row r="50" spans="1:6" s="5" customFormat="1" ht="14.1" customHeight="1">
      <x:c r="A50" s="51" t="s">
        <x:v>54</x:v>
      </x:c>
      <x:c r="B50" s="28" t="s">
        <x:v>27</x:v>
      </x:c>
      <x:c r="C50" s="32">
        <x:v>6</x:v>
      </x:c>
      <x:c r="D50" s="32">
        <x:v>1</x:v>
      </x:c>
      <x:c r="E50" s="10">
        <x:f>SUM(C50:D50)</x:f>
        <x:v>7</x:v>
      </x:c>
      <x:c r="F50" s="14">
        <x:f>E50/SUM(E50:E54)</x:f>
        <x:v>0.049645390070921991</x:v>
      </x:c>
    </x:row>
    <x:row r="51" spans="1:6" s="5" customFormat="1" ht="14.1" customHeight="1">
      <x:c r="A51" s="55"/>
      <x:c r="B51" s="29" t="s">
        <x:v>22</x:v>
      </x:c>
      <x:c r="C51" s="33">
        <x:v>13</x:v>
      </x:c>
      <x:c r="D51" s="33">
        <x:v>15</x:v>
      </x:c>
      <x:c r="E51" s="20">
        <x:f t="shared" ref="E51:E99" si="4">SUM(C51:D51)</x:f>
        <x:v>28</x:v>
      </x:c>
      <x:c r="F51" s="22">
        <x:f>E51/SUM(E50:E54)</x:f>
        <x:v>0.19858156028368795</x:v>
      </x:c>
    </x:row>
    <x:row r="52" spans="1:6" s="5" customFormat="1" ht="14.1" customHeight="1">
      <x:c r="A52" s="55"/>
      <x:c r="B52" s="29" t="s">
        <x:v>33</x:v>
      </x:c>
      <x:c r="C52" s="33">
        <x:v>32</x:v>
      </x:c>
      <x:c r="D52" s="33">
        <x:v>11</x:v>
      </x:c>
      <x:c r="E52" s="20">
        <x:f t="shared" si="4"/>
        <x:v>43</x:v>
      </x:c>
      <x:c r="F52" s="22">
        <x:f>E52/SUM(E50:E54)</x:f>
        <x:v>0.30496453900709219</x:v>
      </x:c>
    </x:row>
    <x:row r="53" spans="1:6" s="5" customFormat="1" ht="14.1" customHeight="1">
      <x:c r="A53" s="52"/>
      <x:c r="B53" s="29" t="s">
        <x:v>34</x:v>
      </x:c>
      <x:c r="C53" s="33">
        <x:v>19</x:v>
      </x:c>
      <x:c r="D53" s="33">
        <x:v>18</x:v>
      </x:c>
      <x:c r="E53" s="20">
        <x:f t="shared" si="4"/>
        <x:v>37</x:v>
      </x:c>
      <x:c r="F53" s="22">
        <x:f>E53/SUM(E50:E54)</x:f>
        <x:v>0.26241134751773049</x:v>
      </x:c>
    </x:row>
    <x:row r="54" spans="1:6" s="5" customFormat="1" ht="14.1" customHeight="1">
      <x:c r="A54" s="60"/>
      <x:c r="B54" s="30" t="s">
        <x:v>42</x:v>
      </x:c>
      <x:c r="C54" s="34">
        <x:v>3</x:v>
      </x:c>
      <x:c r="D54" s="34">
        <x:v>23</x:v>
      </x:c>
      <x:c r="E54" s="24">
        <x:f t="shared" si="4"/>
        <x:v>26</x:v>
      </x:c>
      <x:c r="F54" s="23">
        <x:f>E54/SUM(E50:E54)</x:f>
        <x:v>0.18439716312056736</x:v>
      </x:c>
    </x:row>
    <x:row r="55" spans="1:6" s="5" customFormat="1" ht="14.1" customHeight="1">
      <x:c r="A55" s="88" t="s">
        <x:v>11</x:v>
      </x:c>
      <x:c r="B55" s="89" t="s">
        <x:v>17</x:v>
      </x:c>
      <x:c r="C55" s="41">
        <x:v>9</x:v>
      </x:c>
      <x:c r="D55" s="41">
        <x:v>11</x:v>
      </x:c>
      <x:c r="E55" s="21">
        <x:f t="shared" si="4"/>
        <x:v>20</x:v>
      </x:c>
      <x:c r="F55" s="87">
        <x:f>E55/SUM(E55:E59)</x:f>
        <x:v>0.16949152542372881</x:v>
      </x:c>
    </x:row>
    <x:row r="56" spans="1:6" s="5" customFormat="1" ht="14.1" customHeight="1">
      <x:c r="A56" s="90"/>
      <x:c r="B56" s="29" t="s">
        <x:v>51</x:v>
      </x:c>
      <x:c r="C56" s="36">
        <x:v>22</x:v>
      </x:c>
      <x:c r="D56" s="36">
        <x:v>16</x:v>
      </x:c>
      <x:c r="E56" s="20">
        <x:f t="shared" si="4"/>
        <x:v>38</x:v>
      </x:c>
      <x:c r="F56" s="22">
        <x:f>E56/SUM(E55:E59)</x:f>
        <x:v>0.32203389830508472</x:v>
      </x:c>
    </x:row>
    <x:row r="57" spans="1:6" s="5" customFormat="1" ht="14.1" customHeight="1">
      <x:c r="A57" s="90"/>
      <x:c r="B57" s="29" t="s">
        <x:v>19</x:v>
      </x:c>
      <x:c r="C57" s="36">
        <x:v>14</x:v>
      </x:c>
      <x:c r="D57" s="36">
        <x:v>21</x:v>
      </x:c>
      <x:c r="E57" s="20">
        <x:f t="shared" si="4"/>
        <x:v>35</x:v>
      </x:c>
      <x:c r="F57" s="22">
        <x:f>E57/SUM(E55:E59)</x:f>
        <x:v>0.29661016949152541</x:v>
      </x:c>
    </x:row>
    <x:row r="58" spans="1:6" s="5" customFormat="1" ht="14.1" customHeight="1">
      <x:c r="A58" s="90"/>
      <x:c r="B58" s="29" t="s">
        <x:v>47</x:v>
      </x:c>
      <x:c r="C58" s="36">
        <x:v>20</x:v>
      </x:c>
      <x:c r="D58" s="36">
        <x:v>4</x:v>
      </x:c>
      <x:c r="E58" s="20">
        <x:f t="shared" si="4"/>
        <x:v>24</x:v>
      </x:c>
      <x:c r="F58" s="22">
        <x:f>E58/SUM(E55:E59)</x:f>
        <x:v>0.20338983050847459</x:v>
      </x:c>
    </x:row>
    <x:row r="59" spans="1:6" s="5" customFormat="1" ht="14.1" customHeight="1">
      <x:c r="A59" s="91"/>
      <x:c r="B59" s="31" t="s">
        <x:v>30</x:v>
      </x:c>
      <x:c r="C59" s="37">
        <x:v>1</x:v>
      </x:c>
      <x:c r="D59" s="37"/>
      <x:c r="E59" s="27">
        <x:f t="shared" si="4"/>
        <x:v>1</x:v>
      </x:c>
      <x:c r="F59" s="25">
        <x:f>E59/SUM(E55:E59)</x:f>
        <x:v>0.0084745762711864406</x:v>
      </x:c>
    </x:row>
    <x:row r="60" spans="1:6" s="5" customFormat="1" ht="14.1" customHeight="1">
      <x:c r="A60" s="51" t="s">
        <x:v>10</x:v>
      </x:c>
      <x:c r="B60" s="28" t="s">
        <x:v>50</x:v>
      </x:c>
      <x:c r="C60" s="32"/>
      <x:c r="D60" s="32">
        <x:v>3</x:v>
      </x:c>
      <x:c r="E60" s="10">
        <x:f t="shared" si="4"/>
        <x:v>3</x:v>
      </x:c>
      <x:c r="F60" s="14">
        <x:f>E60/SUM(E60:E64)</x:f>
        <x:v>0.14285714285714285</x:v>
      </x:c>
    </x:row>
    <x:row r="61" spans="1:6" s="5" customFormat="1" ht="14.1" customHeight="1">
      <x:c r="A61" s="55"/>
      <x:c r="B61" s="29" t="s">
        <x:v>53</x:v>
      </x:c>
      <x:c r="C61" s="33">
        <x:v>3</x:v>
      </x:c>
      <x:c r="D61" s="33"/>
      <x:c r="E61" s="20">
        <x:f t="shared" si="4"/>
        <x:v>3</x:v>
      </x:c>
      <x:c r="F61" s="22">
        <x:f>E61/SUM(E60:E64)</x:f>
        <x:v>0.14285714285714285</x:v>
      </x:c>
    </x:row>
    <x:row r="62" spans="1:6" s="5" customFormat="1" ht="14.1" customHeight="1">
      <x:c r="A62" s="55"/>
      <x:c r="B62" s="29" t="s">
        <x:v>21</x:v>
      </x:c>
      <x:c r="C62" s="33">
        <x:v>2</x:v>
      </x:c>
      <x:c r="D62" s="33">
        <x:v>9</x:v>
      </x:c>
      <x:c r="E62" s="20">
        <x:f t="shared" si="4"/>
        <x:v>11</x:v>
      </x:c>
      <x:c r="F62" s="22">
        <x:f>E62/SUM(E60:E64)</x:f>
        <x:v>0.52380952380952384</x:v>
      </x:c>
    </x:row>
    <x:row r="63" spans="1:6" s="5" customFormat="1" ht="14.1" customHeight="1">
      <x:c r="A63" s="52"/>
      <x:c r="B63" s="29" t="s">
        <x:v>45</x:v>
      </x:c>
      <x:c r="C63" s="33"/>
      <x:c r="D63" s="33">
        <x:v>1</x:v>
      </x:c>
      <x:c r="E63" s="20">
        <x:f t="shared" si="4"/>
        <x:v>1</x:v>
      </x:c>
      <x:c r="F63" s="22">
        <x:f>E63/SUM(E60:E64)</x:f>
        <x:v>0.047619047619047616</x:v>
      </x:c>
    </x:row>
    <x:row r="64" spans="1:6" s="5" customFormat="1" ht="14.1" customHeight="1">
      <x:c r="A64" s="60"/>
      <x:c r="B64" s="30" t="s">
        <x:v>30</x:v>
      </x:c>
      <x:c r="C64" s="34"/>
      <x:c r="D64" s="34">
        <x:v>3</x:v>
      </x:c>
      <x:c r="E64" s="24">
        <x:f t="shared" si="4"/>
        <x:v>3</x:v>
      </x:c>
      <x:c r="F64" s="23">
        <x:f>E64/SUM(E60:E64)</x:f>
        <x:v>0.14285714285714285</x:v>
      </x:c>
    </x:row>
    <x:row r="65" spans="1:6" s="5" customFormat="1" ht="15.75" customHeight="1">
      <x:c r="A65" s="51" t="s">
        <x:v>38</x:v>
      </x:c>
      <x:c r="B65" s="28" t="s">
        <x:v>27</x:v>
      </x:c>
      <x:c r="C65" s="32">
        <x:v>18</x:v>
      </x:c>
      <x:c r="D65" s="32"/>
      <x:c r="E65" s="10">
        <x:f t="shared" si="4"/>
        <x:v>18</x:v>
      </x:c>
      <x:c r="F65" s="14">
        <x:f>E65/SUM(E65:E69)</x:f>
        <x:v>0.1276595744680851</x:v>
      </x:c>
    </x:row>
    <x:row r="66" spans="1:6" s="5" customFormat="1" ht="15.75" customHeight="1">
      <x:c r="A66" s="55"/>
      <x:c r="B66" s="29" t="s">
        <x:v>22</x:v>
      </x:c>
      <x:c r="C66" s="33">
        <x:v>3</x:v>
      </x:c>
      <x:c r="D66" s="33">
        <x:v>1</x:v>
      </x:c>
      <x:c r="E66" s="20">
        <x:f t="shared" si="4"/>
        <x:v>4</x:v>
      </x:c>
      <x:c r="F66" s="22">
        <x:f>E66/SUM(E65:E69)</x:f>
        <x:v>0.028368794326241134</x:v>
      </x:c>
    </x:row>
    <x:row r="67" spans="1:6" s="5" customFormat="1" ht="15.75" customHeight="1">
      <x:c r="A67" s="55"/>
      <x:c r="B67" s="29" t="s">
        <x:v>33</x:v>
      </x:c>
      <x:c r="C67" s="33">
        <x:v>10</x:v>
      </x:c>
      <x:c r="D67" s="33">
        <x:v>8</x:v>
      </x:c>
      <x:c r="E67" s="20">
        <x:f t="shared" si="4"/>
        <x:v>18</x:v>
      </x:c>
      <x:c r="F67" s="22">
        <x:f>E67/SUM(E65:E69)</x:f>
        <x:v>0.1276595744680851</x:v>
      </x:c>
    </x:row>
    <x:row r="68" spans="1:6" s="5" customFormat="1" ht="15.75" customHeight="1">
      <x:c r="A68" s="52"/>
      <x:c r="B68" s="29" t="s">
        <x:v>34</x:v>
      </x:c>
      <x:c r="C68" s="33">
        <x:v>21</x:v>
      </x:c>
      <x:c r="D68" s="33">
        <x:v>16</x:v>
      </x:c>
      <x:c r="E68" s="20">
        <x:f t="shared" si="4"/>
        <x:v>37</x:v>
      </x:c>
      <x:c r="F68" s="22">
        <x:f>E68/SUM(E65:E69)</x:f>
        <x:v>0.26241134751773049</x:v>
      </x:c>
    </x:row>
    <x:row r="69" spans="1:6" s="5" customFormat="1" ht="15.75" customHeight="1">
      <x:c r="A69" s="60"/>
      <x:c r="B69" s="30" t="s">
        <x:v>42</x:v>
      </x:c>
      <x:c r="C69" s="34">
        <x:v>21</x:v>
      </x:c>
      <x:c r="D69" s="34">
        <x:v>43</x:v>
      </x:c>
      <x:c r="E69" s="24">
        <x:f t="shared" si="4"/>
        <x:v>64</x:v>
      </x:c>
      <x:c r="F69" s="23">
        <x:f>E69/SUM(E65:E69)</x:f>
        <x:v>0.45390070921985815</x:v>
      </x:c>
    </x:row>
    <x:row r="70" spans="1:6" s="5" customFormat="1" ht="14.25" customHeight="1">
      <x:c r="A70" s="51" t="s">
        <x:v>37</x:v>
      </x:c>
      <x:c r="B70" s="28" t="s">
        <x:v>27</x:v>
      </x:c>
      <x:c r="C70" s="32">
        <x:v>13</x:v>
      </x:c>
      <x:c r="D70" s="32"/>
      <x:c r="E70" s="10">
        <x:f t="shared" si="4"/>
        <x:v>13</x:v>
      </x:c>
      <x:c r="F70" s="14">
        <x:f>E70/SUM(E70:E74)</x:f>
        <x:v>0.092198581560283682</x:v>
      </x:c>
    </x:row>
    <x:row r="71" spans="1:6" s="5" customFormat="1" ht="14.25" customHeight="1">
      <x:c r="A71" s="55"/>
      <x:c r="B71" s="29" t="s">
        <x:v>22</x:v>
      </x:c>
      <x:c r="C71" s="33">
        <x:v>10</x:v>
      </x:c>
      <x:c r="D71" s="33">
        <x:v>1</x:v>
      </x:c>
      <x:c r="E71" s="20">
        <x:f t="shared" si="4"/>
        <x:v>11</x:v>
      </x:c>
      <x:c r="F71" s="22">
        <x:f>E71/SUM(E70:E74)</x:f>
        <x:v>0.078014184397163122</x:v>
      </x:c>
    </x:row>
    <x:row r="72" spans="1:6" ht="14.25" customHeight="1">
      <x:c r="A72" s="55"/>
      <x:c r="B72" s="29" t="s">
        <x:v>33</x:v>
      </x:c>
      <x:c r="C72" s="33">
        <x:v>13</x:v>
      </x:c>
      <x:c r="D72" s="33">
        <x:v>21</x:v>
      </x:c>
      <x:c r="E72" s="20">
        <x:f t="shared" si="4"/>
        <x:v>34</x:v>
      </x:c>
      <x:c r="F72" s="22">
        <x:f>E72/SUM(E70:E74)</x:f>
        <x:v>0.24113475177304963</x:v>
      </x:c>
    </x:row>
    <x:row r="73" spans="1:6" ht="14.25" customHeight="1">
      <x:c r="A73" s="52"/>
      <x:c r="B73" s="29" t="s">
        <x:v>34</x:v>
      </x:c>
      <x:c r="C73" s="33">
        <x:v>21</x:v>
      </x:c>
      <x:c r="D73" s="33">
        <x:v>21</x:v>
      </x:c>
      <x:c r="E73" s="20">
        <x:f t="shared" si="4"/>
        <x:v>42</x:v>
      </x:c>
      <x:c r="F73" s="22">
        <x:f>E73/SUM(E70:E74)</x:f>
        <x:v>0.2978723404255319</x:v>
      </x:c>
    </x:row>
    <x:row r="74" spans="1:6" ht="14.25" customHeight="1">
      <x:c r="A74" s="60"/>
      <x:c r="B74" s="30" t="s">
        <x:v>42</x:v>
      </x:c>
      <x:c r="C74" s="34">
        <x:v>16</x:v>
      </x:c>
      <x:c r="D74" s="34">
        <x:v>25</x:v>
      </x:c>
      <x:c r="E74" s="24">
        <x:f t="shared" si="4"/>
        <x:v>41</x:v>
      </x:c>
      <x:c r="F74" s="23">
        <x:f>E74/SUM(E70:E74)</x:f>
        <x:v>0.29078014184397161</x:v>
      </x:c>
    </x:row>
    <x:row r="75" spans="1:6" s="5" customFormat="1" ht="14.25" customHeight="1">
      <x:c r="A75" s="51" t="s">
        <x:v>14</x:v>
      </x:c>
      <x:c r="B75" s="28" t="s">
        <x:v>27</x:v>
      </x:c>
      <x:c r="C75" s="32">
        <x:v>5</x:v>
      </x:c>
      <x:c r="D75" s="32">
        <x:v>12</x:v>
      </x:c>
      <x:c r="E75" s="10">
        <x:f t="shared" si="4"/>
        <x:v>17</x:v>
      </x:c>
      <x:c r="F75" s="14">
        <x:f>E75/SUM(E75:E79)</x:f>
        <x:v>0.11805555555555555</x:v>
      </x:c>
    </x:row>
    <x:row r="76" spans="1:6" s="5" customFormat="1" ht="14.25" customHeight="1">
      <x:c r="A76" s="55"/>
      <x:c r="B76" s="29" t="s">
        <x:v>22</x:v>
      </x:c>
      <x:c r="C76" s="33">
        <x:v>19</x:v>
      </x:c>
      <x:c r="D76" s="33">
        <x:v>15</x:v>
      </x:c>
      <x:c r="E76" s="20">
        <x:f t="shared" si="4"/>
        <x:v>34</x:v>
      </x:c>
      <x:c r="F76" s="22">
        <x:f>E76/SUM(E75:E79)</x:f>
        <x:v>0.2361111111111111</x:v>
      </x:c>
    </x:row>
    <x:row r="77" spans="1:6" s="2" customFormat="1" ht="14.25" customHeight="1">
      <x:c r="A77" s="55"/>
      <x:c r="B77" s="29" t="s">
        <x:v>33</x:v>
      </x:c>
      <x:c r="C77" s="33">
        <x:v>42</x:v>
      </x:c>
      <x:c r="D77" s="33">
        <x:v>12</x:v>
      </x:c>
      <x:c r="E77" s="20">
        <x:f t="shared" si="4"/>
        <x:v>54</x:v>
      </x:c>
      <x:c r="F77" s="22">
        <x:f>E77/SUM(E75:E79)</x:f>
        <x:v>0.375</x:v>
      </x:c>
    </x:row>
    <x:row r="78" spans="1:6" s="2" customFormat="1" ht="14.25" customHeight="1">
      <x:c r="A78" s="52"/>
      <x:c r="B78" s="29" t="s">
        <x:v>34</x:v>
      </x:c>
      <x:c r="C78" s="33">
        <x:v>3</x:v>
      </x:c>
      <x:c r="D78" s="33">
        <x:v>27</x:v>
      </x:c>
      <x:c r="E78" s="20">
        <x:f t="shared" si="4"/>
        <x:v>30</x:v>
      </x:c>
      <x:c r="F78" s="22">
        <x:f>E78/SUM(E75:E79)</x:f>
        <x:v>0.20833333333333334</x:v>
      </x:c>
    </x:row>
    <x:row r="79" spans="1:6" s="2" customFormat="1" ht="14.25" customHeight="1">
      <x:c r="A79" s="60"/>
      <x:c r="B79" s="30" t="s">
        <x:v>42</x:v>
      </x:c>
      <x:c r="C79" s="34">
        <x:v>4</x:v>
      </x:c>
      <x:c r="D79" s="34">
        <x:v>5</x:v>
      </x:c>
      <x:c r="E79" s="24">
        <x:f t="shared" si="4"/>
        <x:v>9</x:v>
      </x:c>
      <x:c r="F79" s="23">
        <x:f>E79/SUM(E75:E79)</x:f>
        <x:v>0.0625</x:v>
      </x:c>
    </x:row>
    <x:row r="80" spans="1:6" s="5" customFormat="1" ht="14.25" customHeight="1">
      <x:c r="A80" s="51" t="s">
        <x:v>39</x:v>
      </x:c>
      <x:c r="B80" s="28" t="s">
        <x:v>27</x:v>
      </x:c>
      <x:c r="C80" s="32">
        <x:v>15</x:v>
      </x:c>
      <x:c r="D80" s="32">
        <x:v>3</x:v>
      </x:c>
      <x:c r="E80" s="10">
        <x:f t="shared" si="4"/>
        <x:v>18</x:v>
      </x:c>
      <x:c r="F80" s="14">
        <x:f>E80/SUM(E80:E84)</x:f>
        <x:v>0.1276595744680851</x:v>
      </x:c>
    </x:row>
    <x:row r="81" spans="1:6" s="5" customFormat="1" ht="14.25" customHeight="1">
      <x:c r="A81" s="55"/>
      <x:c r="B81" s="29" t="s">
        <x:v>22</x:v>
      </x:c>
      <x:c r="C81" s="33">
        <x:v>11</x:v>
      </x:c>
      <x:c r="D81" s="33">
        <x:v>11</x:v>
      </x:c>
      <x:c r="E81" s="20">
        <x:f t="shared" si="4"/>
        <x:v>22</x:v>
      </x:c>
      <x:c r="F81" s="22">
        <x:f>E81/SUM(E80:E84)</x:f>
        <x:v>0.15602836879432624</x:v>
      </x:c>
    </x:row>
    <x:row r="82" spans="1:6" s="2" customFormat="1" ht="14.25" customHeight="1">
      <x:c r="A82" s="55"/>
      <x:c r="B82" s="29" t="s">
        <x:v>33</x:v>
      </x:c>
      <x:c r="C82" s="33">
        <x:v>14</x:v>
      </x:c>
      <x:c r="D82" s="33">
        <x:v>26</x:v>
      </x:c>
      <x:c r="E82" s="20">
        <x:f t="shared" si="4"/>
        <x:v>40</x:v>
      </x:c>
      <x:c r="F82" s="22">
        <x:f>E82/SUM(E80:E84)</x:f>
        <x:v>0.28368794326241137</x:v>
      </x:c>
    </x:row>
    <x:row r="83" spans="1:6" s="2" customFormat="1" ht="14.25" customHeight="1">
      <x:c r="A83" s="52"/>
      <x:c r="B83" s="29" t="s">
        <x:v>34</x:v>
      </x:c>
      <x:c r="C83" s="33">
        <x:v>15</x:v>
      </x:c>
      <x:c r="D83" s="33">
        <x:v>21</x:v>
      </x:c>
      <x:c r="E83" s="20">
        <x:f t="shared" si="4"/>
        <x:v>36</x:v>
      </x:c>
      <x:c r="F83" s="22">
        <x:f>E83/SUM(E80:E84)</x:f>
        <x:v>0.25531914893617019</x:v>
      </x:c>
    </x:row>
    <x:row r="84" spans="1:6" s="2" customFormat="1" ht="14.25" customHeight="1">
      <x:c r="A84" s="60"/>
      <x:c r="B84" s="30" t="s">
        <x:v>42</x:v>
      </x:c>
      <x:c r="C84" s="34">
        <x:v>18</x:v>
      </x:c>
      <x:c r="D84" s="34">
        <x:v>7</x:v>
      </x:c>
      <x:c r="E84" s="24">
        <x:f t="shared" si="4"/>
        <x:v>25</x:v>
      </x:c>
      <x:c r="F84" s="23">
        <x:f>E84/SUM(E80:E84)</x:f>
        <x:v>0.1773049645390071</x:v>
      </x:c>
    </x:row>
    <x:row r="85" spans="1:6">
      <x:c r="A85" s="51" t="s">
        <x:v>40</x:v>
      </x:c>
      <x:c r="B85" s="28" t="s">
        <x:v>27</x:v>
      </x:c>
      <x:c r="C85" s="32">
        <x:v>2</x:v>
      </x:c>
      <x:c r="D85" s="32">
        <x:v>12</x:v>
      </x:c>
      <x:c r="E85" s="10">
        <x:f t="shared" si="4"/>
        <x:v>14</x:v>
      </x:c>
      <x:c r="F85" s="14">
        <x:f>E85/SUM(E85:E89)</x:f>
        <x:v>0.099290780141843982</x:v>
      </x:c>
    </x:row>
    <x:row r="86" spans="1:6">
      <x:c r="A86" s="55"/>
      <x:c r="B86" s="29" t="s">
        <x:v>22</x:v>
      </x:c>
      <x:c r="C86" s="33">
        <x:v>3</x:v>
      </x:c>
      <x:c r="D86" s="33">
        <x:v>15</x:v>
      </x:c>
      <x:c r="E86" s="20">
        <x:f t="shared" si="4"/>
        <x:v>18</x:v>
      </x:c>
      <x:c r="F86" s="22">
        <x:f>E86/SUM(E85:E89)</x:f>
        <x:v>0.1276595744680851</x:v>
      </x:c>
    </x:row>
    <x:row r="87" spans="1:6">
      <x:c r="A87" s="55"/>
      <x:c r="B87" s="29" t="s">
        <x:v>33</x:v>
      </x:c>
      <x:c r="C87" s="33">
        <x:v>45</x:v>
      </x:c>
      <x:c r="D87" s="33">
        <x:v>12</x:v>
      </x:c>
      <x:c r="E87" s="20">
        <x:f t="shared" si="4"/>
        <x:v>57</x:v>
      </x:c>
      <x:c r="F87" s="22">
        <x:f>E87/SUM(E85:E89)</x:f>
        <x:v>0.40425531914893614</x:v>
      </x:c>
    </x:row>
    <x:row r="88" spans="1:6">
      <x:c r="A88" s="52"/>
      <x:c r="B88" s="29" t="s">
        <x:v>34</x:v>
      </x:c>
      <x:c r="C88" s="33">
        <x:v>15</x:v>
      </x:c>
      <x:c r="D88" s="33">
        <x:v>14</x:v>
      </x:c>
      <x:c r="E88" s="20">
        <x:f t="shared" si="4"/>
        <x:v>29</x:v>
      </x:c>
      <x:c r="F88" s="22">
        <x:f>E88/SUM(E85:E89)</x:f>
        <x:v>0.20567375886524822</x:v>
      </x:c>
    </x:row>
    <x:row r="89" spans="1:6">
      <x:c r="A89" s="60"/>
      <x:c r="B89" s="30" t="s">
        <x:v>42</x:v>
      </x:c>
      <x:c r="C89" s="34">
        <x:v>8</x:v>
      </x:c>
      <x:c r="D89" s="34">
        <x:v>15</x:v>
      </x:c>
      <x:c r="E89" s="24">
        <x:f t="shared" si="4"/>
        <x:v>23</x:v>
      </x:c>
      <x:c r="F89" s="23">
        <x:f>E89/SUM(E85:E89)</x:f>
        <x:v>0.16312056737588654</x:v>
      </x:c>
    </x:row>
    <x:row r="90" spans="1:6">
      <x:c r="A90" s="51" t="s">
        <x:v>41</x:v>
      </x:c>
      <x:c r="B90" s="28" t="s">
        <x:v>27</x:v>
      </x:c>
      <x:c r="C90" s="32">
        <x:v>14</x:v>
      </x:c>
      <x:c r="D90" s="32"/>
      <x:c r="E90" s="10">
        <x:f t="shared" si="4"/>
        <x:v>14</x:v>
      </x:c>
      <x:c r="F90" s="14">
        <x:f>E90/SUM(E90:E94)</x:f>
        <x:v>0.097222222222222224</x:v>
      </x:c>
    </x:row>
    <x:row r="91" spans="1:6">
      <x:c r="A91" s="55"/>
      <x:c r="B91" s="29" t="s">
        <x:v>22</x:v>
      </x:c>
      <x:c r="C91" s="33">
        <x:v>10</x:v>
      </x:c>
      <x:c r="D91" s="33"/>
      <x:c r="E91" s="20">
        <x:f t="shared" si="4"/>
        <x:v>10</x:v>
      </x:c>
      <x:c r="F91" s="22">
        <x:f>E91/SUM(E90:E94)</x:f>
        <x:v>0.069444444444444448</x:v>
      </x:c>
    </x:row>
    <x:row r="92" spans="1:6">
      <x:c r="A92" s="55"/>
      <x:c r="B92" s="29" t="s">
        <x:v>33</x:v>
      </x:c>
      <x:c r="C92" s="33">
        <x:v>6</x:v>
      </x:c>
      <x:c r="D92" s="33">
        <x:v>6</x:v>
      </x:c>
      <x:c r="E92" s="20">
        <x:f t="shared" si="4"/>
        <x:v>12</x:v>
      </x:c>
      <x:c r="F92" s="22">
        <x:f>E92/SUM(E90:E94)</x:f>
        <x:v>0.083333333333333329</x:v>
      </x:c>
    </x:row>
    <x:row r="93" spans="1:6">
      <x:c r="A93" s="52"/>
      <x:c r="B93" s="29" t="s">
        <x:v>34</x:v>
      </x:c>
      <x:c r="C93" s="33">
        <x:v>20</x:v>
      </x:c>
      <x:c r="D93" s="33">
        <x:v>9</x:v>
      </x:c>
      <x:c r="E93" s="20">
        <x:f t="shared" si="4"/>
        <x:v>29</x:v>
      </x:c>
      <x:c r="F93" s="22">
        <x:f>E93/SUM(E90:E94)</x:f>
        <x:v>0.2013888888888889</x:v>
      </x:c>
    </x:row>
    <x:row r="94" spans="1:6">
      <x:c r="A94" s="60"/>
      <x:c r="B94" s="30" t="s">
        <x:v>42</x:v>
      </x:c>
      <x:c r="C94" s="34">
        <x:v>23</x:v>
      </x:c>
      <x:c r="D94" s="34">
        <x:v>56</x:v>
      </x:c>
      <x:c r="E94" s="24">
        <x:f t="shared" si="4"/>
        <x:v>79</x:v>
      </x:c>
      <x:c r="F94" s="23">
        <x:f>E94/SUM(E90:E94)</x:f>
        <x:v>0.54861111111111116</x:v>
      </x:c>
    </x:row>
    <x:row r="95" spans="1:6">
      <x:c r="A95" s="51" t="s">
        <x:v>36</x:v>
      </x:c>
      <x:c r="B95" s="28" t="s">
        <x:v>27</x:v>
      </x:c>
      <x:c r="C95" s="32">
        <x:v>6</x:v>
      </x:c>
      <x:c r="D95" s="32"/>
      <x:c r="E95" s="10">
        <x:f t="shared" si="4"/>
        <x:v>6</x:v>
      </x:c>
      <x:c r="F95" s="14">
        <x:f>E95/SUM(E95:E99)</x:f>
        <x:v>0.042553191489361701</x:v>
      </x:c>
    </x:row>
    <x:row r="96" spans="1:6">
      <x:c r="A96" s="55"/>
      <x:c r="B96" s="29" t="s">
        <x:v>22</x:v>
      </x:c>
      <x:c r="C96" s="33">
        <x:v>16</x:v>
      </x:c>
      <x:c r="D96" s="33">
        <x:v>10</x:v>
      </x:c>
      <x:c r="E96" s="20">
        <x:f t="shared" si="4"/>
        <x:v>26</x:v>
      </x:c>
      <x:c r="F96" s="22">
        <x:f>E96/SUM(E95:E99)</x:f>
        <x:v>0.18439716312056736</x:v>
      </x:c>
    </x:row>
    <x:row r="97" spans="1:6">
      <x:c r="A97" s="55"/>
      <x:c r="B97" s="29" t="s">
        <x:v>33</x:v>
      </x:c>
      <x:c r="C97" s="33">
        <x:v>34</x:v>
      </x:c>
      <x:c r="D97" s="33">
        <x:v>23</x:v>
      </x:c>
      <x:c r="E97" s="20">
        <x:f t="shared" si="4"/>
        <x:v>57</x:v>
      </x:c>
      <x:c r="F97" s="22">
        <x:f>E97/SUM(E95:E99)</x:f>
        <x:v>0.40425531914893614</x:v>
      </x:c>
    </x:row>
    <x:row r="98" spans="1:6">
      <x:c r="A98" s="52"/>
      <x:c r="B98" s="29" t="s">
        <x:v>34</x:v>
      </x:c>
      <x:c r="C98" s="33">
        <x:v>12</x:v>
      </x:c>
      <x:c r="D98" s="33">
        <x:v>16</x:v>
      </x:c>
      <x:c r="E98" s="20">
        <x:f t="shared" si="4"/>
        <x:v>28</x:v>
      </x:c>
      <x:c r="F98" s="22">
        <x:f>E98/SUM(E95:E99)</x:f>
        <x:v>0.19858156028368795</x:v>
      </x:c>
    </x:row>
    <x:row r="99" spans="1:6">
      <x:c r="A99" s="60"/>
      <x:c r="B99" s="30" t="s">
        <x:v>42</x:v>
      </x:c>
      <x:c r="C99" s="34">
        <x:v>5</x:v>
      </x:c>
      <x:c r="D99" s="34">
        <x:v>19</x:v>
      </x:c>
      <x:c r="E99" s="24">
        <x:f t="shared" si="4"/>
        <x:v>24</x:v>
      </x:c>
      <x:c r="F99" s="23">
        <x:f>E99/SUM(E95:E99)</x:f>
        <x:v>0.1702127659574468</x:v>
      </x:c>
    </x:row>
    <x:row r="100" spans="1:6" ht="124.5" customHeight="1">
      <x:c r="A100" s="19" t="s">
        <x:v>20</x:v>
      </x:c>
      <x:c r="B100" s="78"/>
      <x:c r="C100" s="79"/>
      <x:c r="D100" s="78"/>
      <x:c r="E100" s="78"/>
      <x:c r="F100" s="80"/>
    </x:row>
    <x:row r="101" spans="1:6" ht="124.5" customHeight="1">
      <x:c r="A101" s="19" t="s">
        <x:v>15</x:v>
      </x:c>
      <x:c r="B101" s="85"/>
      <x:c r="C101" s="85"/>
      <x:c r="D101" s="85"/>
      <x:c r="E101" s="85"/>
      <x:c r="F101" s="86"/>
    </x:row>
    <x:row r="102" spans="1:6" ht="124.5" customHeight="1">
      <x:c r="A102" s="19" t="s">
        <x:v>25</x:v>
      </x:c>
      <x:c r="B102" s="85" t="s">
        <x:v>58</x:v>
      </x:c>
      <x:c r="C102" s="85"/>
      <x:c r="D102" s="85"/>
      <x:c r="E102" s="85"/>
      <x:c r="F102" s="86"/>
    </x:row>
    <x:row r="103" spans="1:6" ht="124.5" customHeight="1">
      <x:c r="A103" s="19" t="s">
        <x:v>18</x:v>
      </x:c>
      <x:c r="B103" s="85"/>
      <x:c r="C103" s="85"/>
      <x:c r="D103" s="85"/>
      <x:c r="E103" s="85"/>
      <x:c r="F103" s="86"/>
    </x:row>
    <x:row r="104" spans="1:6" ht="124.5" customHeight="1">
      <x:c r="A104" s="19" t="s">
        <x:v>28</x:v>
      </x:c>
      <x:c r="B104" s="85" t="s">
        <x:v>2</x:v>
      </x:c>
      <x:c r="C104" s="85"/>
      <x:c r="D104" s="85"/>
      <x:c r="E104" s="85"/>
      <x:c r="F104" s="86"/>
    </x:row>
    <x:row r="105" spans="1:6" ht="165" customHeight="1">
      <x:c r="A105" s="19" t="s">
        <x:v>69</x:v>
      </x:c>
      <x:c r="B105" s="85" t="s">
        <x:v>71</x:v>
      </x:c>
      <x:c r="C105" s="85"/>
      <x:c r="D105" s="85"/>
      <x:c r="E105" s="85"/>
      <x:c r="F105" s="86"/>
    </x:row>
    <x:row r="106" spans="1:6" ht="124.5" customHeight="1">
      <x:c r="A106" s="19" t="s">
        <x:v>70</x:v>
      </x:c>
      <x:c r="B106" s="78" t="s">
        <x:v>73</x:v>
      </x:c>
      <x:c r="C106" s="79"/>
      <x:c r="D106" s="78"/>
      <x:c r="E106" s="78"/>
      <x:c r="F106" s="80"/>
    </x:row>
    <x:row r="107" spans="1:6" ht="16.399999999999999">
      <x:c r="A107" s="7"/>
      <x:c r="B107" s="8"/>
      <x:c r="C107" s="8"/>
      <x:c r="D107" s="8"/>
      <x:c r="E107" s="8"/>
      <x:c r="F107" s="9"/>
    </x:row>
    <x:row r="108" spans="6:6">
      <x:c r="F108" s="3"/>
    </x:row>
    <x:row r="109" spans="6:6">
      <x:c r="F109" s="3"/>
    </x:row>
    <x:row r="110" spans="6:6">
      <x:c r="F110" s="3"/>
    </x:row>
    <x:row r="111" spans="6:6">
      <x:c r="F111" s="3"/>
    </x:row>
    <x:row r="112" spans="6:6">
      <x:c r="F112" s="3"/>
    </x:row>
    <x:row r="113" spans="6:6">
      <x:c r="F113" s="3"/>
    </x:row>
    <x:row r="114" spans="6:6">
      <x:c r="F114" s="3"/>
    </x:row>
    <x:row r="115" spans="6:6">
      <x:c r="F115" s="3"/>
    </x:row>
    <x:row r="116" spans="6:6">
      <x:c r="F116" s="3"/>
    </x:row>
    <x:row r="117" spans="6:6">
      <x:c r="F117" s="3"/>
    </x:row>
    <x:row r="118" spans="6:6">
      <x:c r="F118" s="3"/>
    </x:row>
    <x:row r="119" spans="6:6">
      <x:c r="F119" s="3"/>
    </x:row>
    <x:row r="120" spans="6:6">
      <x:c r="F120" s="3"/>
    </x:row>
    <x:row r="121" spans="6:6">
      <x:c r="F121" s="3"/>
    </x:row>
    <x:row r="122" spans="6:6">
      <x:c r="F122" s="3"/>
    </x:row>
    <x:row r="123" spans="6:6">
      <x:c r="F123" s="3"/>
    </x:row>
    <x:row r="124" spans="6:6">
      <x:c r="F124" s="3"/>
    </x:row>
    <x:row r="125" spans="6:6">
      <x:c r="F125" s="3"/>
    </x:row>
    <x:row r="126" spans="6:6">
      <x:c r="F126" s="3"/>
    </x:row>
    <x:row r="127" spans="6:6">
      <x:c r="F127" s="3"/>
    </x:row>
    <x:row r="128" spans="6:6">
      <x:c r="F128" s="3"/>
    </x:row>
    <x:row r="129" spans="6:6">
      <x:c r="F129" s="3"/>
    </x:row>
    <x:row r="130" spans="6:6">
      <x:c r="F130" s="3"/>
    </x:row>
    <x:row r="131" spans="6:6">
      <x:c r="F131" s="3"/>
    </x:row>
    <x:row r="132" spans="6:6">
      <x:c r="F132" s="3"/>
    </x:row>
    <x:row r="133" spans="6:6">
      <x:c r="F133" s="3"/>
    </x:row>
    <x:row r="134" spans="6:6">
      <x:c r="F134" s="3"/>
    </x:row>
    <x:row r="135" spans="6:6">
      <x:c r="F135" s="3"/>
    </x:row>
    <x:row r="136" spans="6:6">
      <x:c r="F136" s="3"/>
    </x:row>
    <x:row r="137" spans="6:6">
      <x:c r="F137" s="3"/>
    </x:row>
    <x:row r="138" spans="6:6">
      <x:c r="F138" s="3"/>
    </x:row>
    <x:row r="139" spans="6:6">
      <x:c r="F139" s="3"/>
    </x:row>
    <x:row r="140" spans="6:6">
      <x:c r="F140" s="3"/>
    </x:row>
    <x:row r="141" spans="6:6">
      <x:c r="F141" s="3"/>
    </x:row>
    <x:row r="142" spans="6:6">
      <x:c r="F142" s="3"/>
    </x:row>
    <x:row r="143" spans="6:6">
      <x:c r="F143" s="3"/>
    </x:row>
    <x:row r="144" spans="6:6">
      <x:c r="F144" s="3"/>
    </x:row>
    <x:row r="145" spans="6:6">
      <x:c r="F145" s="3"/>
    </x:row>
    <x:row r="146" spans="6:6">
      <x:c r="F146" s="3"/>
    </x:row>
    <x:row r="147" spans="6:6">
      <x:c r="F147" s="3"/>
    </x:row>
    <x:row r="148" spans="6:6">
      <x:c r="F148" s="3"/>
    </x:row>
    <x:row r="149" spans="6:6">
      <x:c r="F149" s="3"/>
    </x:row>
    <x:row r="150" spans="6:6">
      <x:c r="F150" s="3"/>
    </x:row>
    <x:row r="151" spans="6:6">
      <x:c r="F151" s="3"/>
    </x:row>
    <x:row r="152" spans="6:6">
      <x:c r="F152" s="3"/>
    </x:row>
    <x:row r="153" spans="6:6">
      <x:c r="F153" s="3"/>
    </x:row>
    <x:row r="154" spans="6:6">
      <x:c r="F154" s="3"/>
    </x:row>
    <x:row r="155" spans="6:6">
      <x:c r="F155" s="3"/>
    </x:row>
    <x:row r="156" spans="6:6">
      <x:c r="F156" s="3"/>
    </x:row>
    <x:row r="157" spans="6:6">
      <x:c r="F157" s="3"/>
    </x:row>
    <x:row r="158" spans="6:6">
      <x:c r="F158" s="3"/>
    </x:row>
    <x:row r="159" spans="6:6">
      <x:c r="F159" s="3"/>
    </x:row>
    <x:row r="160" spans="6:6">
      <x:c r="F160" s="3"/>
    </x:row>
    <x:row r="161" spans="6:6">
      <x:c r="F161" s="3"/>
    </x:row>
    <x:row r="162" spans="6:6">
      <x:c r="F162" s="3"/>
    </x:row>
    <x:row r="163" spans="6:6">
      <x:c r="F163" s="3"/>
    </x:row>
    <x:row r="164" spans="6:6">
      <x:c r="F164" s="3"/>
    </x:row>
    <x:row r="165" spans="6:6">
      <x:c r="F165" s="3"/>
    </x:row>
    <x:row r="166" spans="6:6">
      <x:c r="F166" s="3"/>
    </x:row>
    <x:row r="167" spans="6:6">
      <x:c r="F167" s="3"/>
    </x:row>
    <x:row r="168" spans="6:6">
      <x:c r="F168" s="3"/>
    </x:row>
    <x:row r="169" spans="6:6">
      <x:c r="F169" s="3"/>
    </x:row>
    <x:row r="170" spans="6:6">
      <x:c r="F170" s="3"/>
    </x:row>
    <x:row r="171" spans="6:6">
      <x:c r="F171" s="3"/>
    </x:row>
    <x:row r="172" spans="6:6">
      <x:c r="F172" s="3"/>
    </x:row>
    <x:row r="173" spans="6:6">
      <x:c r="F173" s="3"/>
    </x:row>
    <x:row r="174" spans="6:6">
      <x:c r="F174" s="3"/>
    </x:row>
    <x:row r="175" spans="6:6">
      <x:c r="F175" s="3"/>
    </x:row>
    <x:row r="176" spans="6:6">
      <x:c r="F176" s="3"/>
    </x:row>
    <x:row r="177" spans="6:6">
      <x:c r="F177" s="3"/>
    </x:row>
    <x:row r="178" spans="6:6">
      <x:c r="F178" s="3"/>
    </x:row>
    <x:row r="179" spans="6:6">
      <x:c r="F179" s="3"/>
    </x:row>
    <x:row r="180" spans="6:6">
      <x:c r="F180" s="3"/>
    </x:row>
    <x:row r="181" spans="6:6">
      <x:c r="F181" s="3"/>
    </x:row>
    <x:row r="182" spans="6:6">
      <x:c r="F182" s="3"/>
    </x:row>
    <x:row r="183" spans="6:6">
      <x:c r="F183" s="3"/>
    </x:row>
    <x:row r="184" spans="6:6">
      <x:c r="F184" s="3"/>
    </x:row>
    <x:row r="185" spans="6:6">
      <x:c r="F185" s="3"/>
    </x:row>
    <x:row r="186" spans="6:6">
      <x:c r="F186" s="3"/>
    </x:row>
    <x:row r="187" spans="6:6">
      <x:c r="F187" s="3"/>
    </x:row>
    <x:row r="188" spans="6:6">
      <x:c r="F188" s="3"/>
    </x:row>
    <x:row r="189" spans="6:6">
      <x:c r="F189" s="3"/>
    </x:row>
    <x:row r="190" spans="6:6">
      <x:c r="F190" s="3"/>
    </x:row>
    <x:row r="191" spans="6:6">
      <x:c r="F191" s="3"/>
    </x:row>
    <x:row r="192" spans="6:6">
      <x:c r="F192" s="3"/>
    </x:row>
    <x:row r="193" spans="6:6">
      <x:c r="F193" s="3"/>
    </x:row>
    <x:row r="194" spans="6:6">
      <x:c r="F194" s="3"/>
    </x:row>
    <x:row r="195" spans="6:6">
      <x:c r="F195" s="3"/>
    </x:row>
    <x:row r="196" spans="6:6">
      <x:c r="F196" s="3"/>
    </x:row>
    <x:row r="197" spans="6:6">
      <x:c r="F197" s="3"/>
    </x:row>
    <x:row r="198" spans="6:6">
      <x:c r="F198" s="3"/>
    </x:row>
    <x:row r="199" spans="6:6">
      <x:c r="F199" s="3"/>
    </x:row>
    <x:row r="200" spans="6:6">
      <x:c r="F200" s="3"/>
    </x:row>
    <x:row r="201" spans="6:6">
      <x:c r="F201" s="3"/>
    </x:row>
    <x:row r="202" spans="6:6">
      <x:c r="F202" s="3"/>
    </x:row>
    <x:row r="203" spans="6:6">
      <x:c r="F203" s="3"/>
    </x:row>
    <x:row r="204" spans="6:6">
      <x:c r="F204" s="3"/>
    </x:row>
    <x:row r="205" spans="6:6">
      <x:c r="F205" s="3"/>
    </x:row>
    <x:row r="206" spans="6:6">
      <x:c r="F206" s="3"/>
    </x:row>
    <x:row r="207" spans="6:6">
      <x:c r="F207" s="3"/>
    </x:row>
    <x:row r="208" spans="6:6">
      <x:c r="F208" s="3"/>
    </x:row>
    <x:row r="209" spans="6:6">
      <x:c r="F209" s="3"/>
    </x:row>
    <x:row r="210" spans="6:6">
      <x:c r="F210" s="3"/>
    </x:row>
    <x:row r="211" spans="6:6">
      <x:c r="F211" s="3"/>
    </x:row>
    <x:row r="212" spans="6:6">
      <x:c r="F212" s="3"/>
    </x:row>
    <x:row r="213" spans="6:6">
      <x:c r="F213" s="3"/>
    </x:row>
    <x:row r="214" spans="6:6">
      <x:c r="F214" s="3"/>
    </x:row>
    <x:row r="215" spans="6:6">
      <x:c r="F215" s="3"/>
    </x:row>
    <x:row r="216" spans="6:6">
      <x:c r="F216" s="3"/>
    </x:row>
    <x:row r="217" spans="6:6">
      <x:c r="F217" s="3"/>
    </x:row>
    <x:row r="218" spans="6:6">
      <x:c r="F218" s="3"/>
    </x:row>
    <x:row r="219" spans="6:6">
      <x:c r="F219" s="3"/>
    </x:row>
    <x:row r="220" spans="6:6">
      <x:c r="F220" s="3"/>
    </x:row>
    <x:row r="221" spans="6:6">
      <x:c r="F221" s="3"/>
    </x:row>
    <x:row r="222" spans="6:6">
      <x:c r="F222" s="3"/>
    </x:row>
    <x:row r="223" spans="6:6">
      <x:c r="F223" s="3"/>
    </x:row>
    <x:row r="224" spans="6:6">
      <x:c r="F224" s="3"/>
    </x:row>
    <x:row r="225" spans="6:6">
      <x:c r="F225" s="3"/>
    </x:row>
    <x:row r="226" spans="6:6">
      <x:c r="F226" s="3"/>
    </x:row>
    <x:row r="227" spans="6:6">
      <x:c r="F227" s="3"/>
    </x:row>
    <x:row r="228" spans="6:6">
      <x:c r="F228" s="3"/>
    </x:row>
    <x:row r="229" spans="6:6">
      <x:c r="F229" s="3"/>
    </x:row>
    <x:row r="230" spans="6:6">
      <x:c r="F230" s="3"/>
    </x:row>
    <x:row r="231" spans="6:6">
      <x:c r="F231" s="3"/>
    </x:row>
    <x:row r="232" spans="6:6">
      <x:c r="F232" s="3"/>
    </x:row>
    <x:row r="233" spans="6:6">
      <x:c r="F233" s="3"/>
    </x:row>
    <x:row r="234" spans="6:6">
      <x:c r="F234" s="3"/>
    </x:row>
    <x:row r="235" spans="6:6">
      <x:c r="F235" s="3"/>
    </x:row>
    <x:row r="236" spans="6:6">
      <x:c r="F236" s="3"/>
    </x:row>
    <x:row r="237" spans="6:6">
      <x:c r="F237" s="3"/>
    </x:row>
    <x:row r="238" spans="6:6">
      <x:c r="F238" s="3"/>
    </x:row>
    <x:row r="239" spans="6:6">
      <x:c r="F239" s="3"/>
    </x:row>
    <x:row r="240" spans="6:6">
      <x:c r="F240" s="3"/>
    </x:row>
    <x:row r="241" spans="6:6">
      <x:c r="F241" s="3"/>
    </x:row>
    <x:row r="242" spans="6:6">
      <x:c r="F242" s="3"/>
    </x:row>
    <x:row r="243" spans="6:6">
      <x:c r="F243" s="3"/>
    </x:row>
    <x:row r="244" spans="6:6">
      <x:c r="F244" s="3"/>
    </x:row>
    <x:row r="245" spans="6:6">
      <x:c r="F245" s="3"/>
    </x:row>
    <x:row r="246" spans="6:6">
      <x:c r="F246" s="3"/>
    </x:row>
    <x:row r="247" spans="6:6">
      <x:c r="F247" s="3"/>
    </x:row>
    <x:row r="248" spans="6:6">
      <x:c r="F248" s="3"/>
    </x:row>
    <x:row r="249" spans="6:6">
      <x:c r="F249" s="3"/>
    </x:row>
    <x:row r="250" spans="6:6">
      <x:c r="F250" s="3"/>
    </x:row>
    <x:row r="251" spans="6:6">
      <x:c r="F251" s="3"/>
    </x:row>
    <x:row r="252" spans="6:6">
      <x:c r="F252" s="3"/>
    </x:row>
  </x:sheetData>
  <x:mergeCells count="29">
    <x:mergeCell ref="A9:A13"/>
    <x:mergeCell ref="A14:A18"/>
    <x:mergeCell ref="A1:F1"/>
    <x:mergeCell ref="A3:B3"/>
    <x:mergeCell ref="A37:A41"/>
    <x:mergeCell ref="A42:A46"/>
    <x:mergeCell ref="A4:A8"/>
    <x:mergeCell ref="A19:A23"/>
    <x:mergeCell ref="A24:A28"/>
    <x:mergeCell ref="A29:A33"/>
    <x:mergeCell ref="A34:A36"/>
    <x:mergeCell ref="A47:A49"/>
    <x:mergeCell ref="A50:A54"/>
    <x:mergeCell ref="A55:A59"/>
    <x:mergeCell ref="A60:A64"/>
    <x:mergeCell ref="B101:F101"/>
    <x:mergeCell ref="B102:F102"/>
    <x:mergeCell ref="B106:F106"/>
    <x:mergeCell ref="B100:F100"/>
    <x:mergeCell ref="B103:F103"/>
    <x:mergeCell ref="B104:F104"/>
    <x:mergeCell ref="B105:F105"/>
    <x:mergeCell ref="A65:A69"/>
    <x:mergeCell ref="A70:A74"/>
    <x:mergeCell ref="A75:A79"/>
    <x:mergeCell ref="A80:A84"/>
    <x:mergeCell ref="A95:A99"/>
    <x:mergeCell ref="A90:A94"/>
    <x:mergeCell ref="A85:A89"/>
  </x:mergeCells>
  <x:pageMargins left="0.92000001668930054" right="0.72000002861022949" top="0.43986111879348755" bottom="0.34000000357627869" header="0.2800000011920929" footer="0.18000000715255737"/>
  <x:pageSetup paperSize="9" scale="100" firstPageNumber="1" fitToWidth="1" fitToHeight="1" orientation="portrait" usePrinterDefaults="1" blackAndWhite="0" draft="0" useFirstPageNumber="0" horizontalDpi="6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중학교</vt:lpstr>
      <vt:lpstr>초등학교</vt:lpstr>
    </vt:vector>
  </ep:TitlesOfParts>
  <ep:TotalTime>839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59</cp:revision>
  <cp:lastPrinted>2017-07-03T04:43:21.454</cp:lastPrinted>
  <dcterms:created xsi:type="dcterms:W3CDTF">2005-10-25T23:41:05.000</dcterms:created>
  <dcterms:modified xsi:type="dcterms:W3CDTF">2024-06-04T06:37:24.369</dcterms:modified>
  <cp:version>1100.0100.01</cp:version>
</cp:coreProperties>
</file>